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racunovodstvo2\Desktop\ŠTEFANIJA\FINANCIJSKI IZVJEŠTAJI\2024\30.06.2024\"/>
    </mc:Choice>
  </mc:AlternateContent>
  <xr:revisionPtr revIDLastSave="0" documentId="13_ncr:1_{C879254F-3386-46FF-8004-E80CE0E563C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F306" i="9"/>
  <c r="E306" i="9"/>
  <c r="B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H299" i="9"/>
  <c r="G299" i="9"/>
  <c r="F299" i="9"/>
  <c r="E299" i="9"/>
  <c r="B299" i="9" s="1"/>
  <c r="H298" i="9"/>
  <c r="E298" i="9" s="1"/>
  <c r="B298" i="9" s="1"/>
  <c r="G298" i="9"/>
  <c r="F298" i="9"/>
  <c r="H297" i="9"/>
  <c r="E297" i="9" s="1"/>
  <c r="B297" i="9" s="1"/>
  <c r="G297" i="9"/>
  <c r="F297" i="9"/>
  <c r="H296" i="9"/>
  <c r="E296" i="9" s="1"/>
  <c r="B296" i="9" s="1"/>
  <c r="G296" i="9"/>
  <c r="F296" i="9"/>
  <c r="H295" i="9"/>
  <c r="E295" i="9" s="1"/>
  <c r="B295" i="9" s="1"/>
  <c r="G295" i="9"/>
  <c r="F295" i="9"/>
  <c r="H294" i="9"/>
  <c r="E294" i="9" s="1"/>
  <c r="B294" i="9" s="1"/>
  <c r="G294" i="9"/>
  <c r="F294" i="9"/>
  <c r="H293" i="9"/>
  <c r="G293" i="9"/>
  <c r="F293" i="9"/>
  <c r="H292" i="9"/>
  <c r="E292" i="9" s="1"/>
  <c r="B292" i="9" s="1"/>
  <c r="G292" i="9"/>
  <c r="F292" i="9"/>
  <c r="H291" i="9"/>
  <c r="G291" i="9"/>
  <c r="F291" i="9"/>
  <c r="E291" i="9"/>
  <c r="B291" i="9" s="1"/>
  <c r="F290" i="9"/>
  <c r="F289" i="9"/>
  <c r="H288" i="9"/>
  <c r="G288" i="9"/>
  <c r="F288" i="9"/>
  <c r="E288" i="9"/>
  <c r="B288" i="9"/>
  <c r="H287" i="9"/>
  <c r="E287" i="9" s="1"/>
  <c r="B287" i="9" s="1"/>
  <c r="G287" i="9"/>
  <c r="F287" i="9"/>
  <c r="H286" i="9"/>
  <c r="G286" i="9"/>
  <c r="F286" i="9"/>
  <c r="E286" i="9"/>
  <c r="B286" i="9" s="1"/>
  <c r="H285" i="9"/>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B219" i="9" s="1"/>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G127" i="9"/>
  <c r="F127" i="9"/>
  <c r="E127" i="9"/>
  <c r="B127" i="9"/>
  <c r="H126" i="9"/>
  <c r="G126" i="9"/>
  <c r="F126" i="9"/>
  <c r="E126" i="9"/>
  <c r="B126" i="9" s="1"/>
  <c r="H125" i="9"/>
  <c r="E125" i="9" s="1"/>
  <c r="B125" i="9" s="1"/>
  <c r="G125" i="9"/>
  <c r="F125" i="9"/>
  <c r="H124" i="9"/>
  <c r="G124" i="9"/>
  <c r="F124" i="9"/>
  <c r="E124" i="9"/>
  <c r="B124" i="9" s="1"/>
  <c r="H123" i="9"/>
  <c r="G123" i="9"/>
  <c r="F123" i="9"/>
  <c r="E123" i="9"/>
  <c r="B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G117" i="9"/>
  <c r="F117" i="9"/>
  <c r="E117" i="9"/>
  <c r="B117" i="9"/>
  <c r="H116" i="9"/>
  <c r="G116" i="9"/>
  <c r="F116" i="9"/>
  <c r="E116" i="9"/>
  <c r="B116" i="9" s="1"/>
  <c r="H115" i="9"/>
  <c r="G115" i="9"/>
  <c r="F115" i="9"/>
  <c r="E115" i="9"/>
  <c r="B115" i="9"/>
  <c r="H114" i="9"/>
  <c r="G114" i="9"/>
  <c r="F114" i="9"/>
  <c r="E114" i="9"/>
  <c r="B114" i="9" s="1"/>
  <c r="H113" i="9"/>
  <c r="E113" i="9" s="1"/>
  <c r="B113" i="9" s="1"/>
  <c r="G113" i="9"/>
  <c r="F113" i="9"/>
  <c r="H112" i="9"/>
  <c r="G112" i="9"/>
  <c r="F112" i="9"/>
  <c r="E112" i="9"/>
  <c r="B112" i="9" s="1"/>
  <c r="H111" i="9"/>
  <c r="G111" i="9"/>
  <c r="F111" i="9"/>
  <c r="E111" i="9"/>
  <c r="B111" i="9"/>
  <c r="H110" i="9"/>
  <c r="G110" i="9"/>
  <c r="F110" i="9"/>
  <c r="E110" i="9"/>
  <c r="B110" i="9" s="1"/>
  <c r="H109" i="9"/>
  <c r="G109" i="9"/>
  <c r="F109" i="9"/>
  <c r="E109" i="9"/>
  <c r="B109" i="9"/>
  <c r="H108" i="9"/>
  <c r="G108" i="9"/>
  <c r="F108" i="9"/>
  <c r="E108" i="9"/>
  <c r="B108" i="9" s="1"/>
  <c r="H107" i="9"/>
  <c r="E107" i="9" s="1"/>
  <c r="B107" i="9" s="1"/>
  <c r="G107" i="9"/>
  <c r="F107" i="9"/>
  <c r="H106" i="9"/>
  <c r="G106" i="9"/>
  <c r="F106" i="9"/>
  <c r="E106" i="9"/>
  <c r="B106" i="9" s="1"/>
  <c r="H105" i="9"/>
  <c r="G105" i="9"/>
  <c r="F105" i="9"/>
  <c r="E105" i="9"/>
  <c r="B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G99" i="9"/>
  <c r="F99" i="9"/>
  <c r="E99" i="9"/>
  <c r="B99" i="9"/>
  <c r="H98" i="9"/>
  <c r="G98" i="9"/>
  <c r="F98" i="9"/>
  <c r="E98" i="9"/>
  <c r="B98" i="9" s="1"/>
  <c r="H97" i="9"/>
  <c r="E97" i="9" s="1"/>
  <c r="B97" i="9" s="1"/>
  <c r="G97" i="9"/>
  <c r="F97" i="9"/>
  <c r="H96" i="9"/>
  <c r="G96" i="9"/>
  <c r="F96" i="9"/>
  <c r="E96" i="9"/>
  <c r="B96" i="9" s="1"/>
  <c r="H95" i="9"/>
  <c r="E95" i="9" s="1"/>
  <c r="B95" i="9" s="1"/>
  <c r="G95" i="9"/>
  <c r="F95" i="9"/>
  <c r="H94" i="9"/>
  <c r="G94" i="9"/>
  <c r="F94" i="9"/>
  <c r="E94" i="9"/>
  <c r="B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G72" i="9"/>
  <c r="F72" i="9"/>
  <c r="E72" i="9"/>
  <c r="B72" i="9"/>
  <c r="H71" i="9"/>
  <c r="G71" i="9"/>
  <c r="F71" i="9"/>
  <c r="E71" i="9"/>
  <c r="B71" i="9" s="1"/>
  <c r="H70" i="9"/>
  <c r="G70" i="9"/>
  <c r="F70" i="9"/>
  <c r="E70" i="9"/>
  <c r="B70" i="9"/>
  <c r="H69" i="9"/>
  <c r="G69" i="9"/>
  <c r="F69" i="9"/>
  <c r="E69" i="9"/>
  <c r="B69" i="9" s="1"/>
  <c r="H68" i="9"/>
  <c r="G68" i="9"/>
  <c r="F68" i="9"/>
  <c r="E68" i="9"/>
  <c r="B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G38" i="9"/>
  <c r="F38" i="9"/>
  <c r="E38" i="9"/>
  <c r="B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G32" i="9"/>
  <c r="F32" i="9"/>
  <c r="E32" i="9"/>
  <c r="B32" i="9" s="1"/>
  <c r="H31" i="9"/>
  <c r="G31" i="9"/>
  <c r="F31" i="9"/>
  <c r="E31" i="9"/>
  <c r="B31" i="9"/>
  <c r="H30" i="9"/>
  <c r="G30" i="9"/>
  <c r="F30" i="9"/>
  <c r="E30" i="9"/>
  <c r="B30" i="9" s="1"/>
  <c r="H29" i="9"/>
  <c r="G29" i="9"/>
  <c r="F29" i="9"/>
  <c r="E29" i="9"/>
  <c r="B29" i="9"/>
  <c r="H28" i="9"/>
  <c r="G28" i="9"/>
  <c r="F28" i="9"/>
  <c r="E28" i="9"/>
  <c r="B28" i="9" s="1"/>
  <c r="H27" i="9"/>
  <c r="G27" i="9"/>
  <c r="F27" i="9"/>
  <c r="E27" i="9"/>
  <c r="B27" i="9" s="1"/>
  <c r="H26" i="9"/>
  <c r="G26" i="9"/>
  <c r="F26" i="9"/>
  <c r="E26" i="9"/>
  <c r="B26" i="9" s="1"/>
  <c r="H25" i="9"/>
  <c r="E25" i="9" s="1"/>
  <c r="B25" i="9" s="1"/>
  <c r="G25" i="9"/>
  <c r="F25" i="9"/>
  <c r="H24" i="9"/>
  <c r="G24" i="9"/>
  <c r="F24" i="9"/>
  <c r="E24" i="9"/>
  <c r="B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9" i="8"/>
  <c r="D44" i="8"/>
  <c r="D43" i="8"/>
  <c r="I35" i="3" s="1"/>
  <c r="D36" i="8"/>
  <c r="D26" i="8"/>
  <c r="D24" i="8" s="1"/>
  <c r="C1499" i="1" s="1"/>
  <c r="H1499" i="1" s="1"/>
  <c r="D18" i="8"/>
  <c r="D8" i="8"/>
  <c r="D6" i="8" s="1"/>
  <c r="C1481" i="1" s="1"/>
  <c r="H1481" i="1" s="1"/>
  <c r="E44" i="7"/>
  <c r="D44" i="7"/>
  <c r="C1475" i="1" s="1"/>
  <c r="E39" i="7"/>
  <c r="D39" i="7"/>
  <c r="C1470" i="1" s="1"/>
  <c r="E38" i="7"/>
  <c r="D38" i="7"/>
  <c r="C1469" i="1" s="1"/>
  <c r="E30" i="7"/>
  <c r="D30" i="7"/>
  <c r="C1461" i="1" s="1"/>
  <c r="E23" i="7"/>
  <c r="D23" i="7"/>
  <c r="E22" i="7"/>
  <c r="D22" i="7"/>
  <c r="H30" i="3" s="1"/>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6" i="6" s="1"/>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6" i="5" s="1"/>
  <c r="E245" i="5"/>
  <c r="E237" i="5" s="1"/>
  <c r="I23" i="3" s="1"/>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D190" i="5"/>
  <c r="G309" i="9" s="1"/>
  <c r="F189" i="5"/>
  <c r="F188" i="5"/>
  <c r="F187" i="5"/>
  <c r="F186" i="5"/>
  <c r="F185" i="5"/>
  <c r="F184" i="5"/>
  <c r="F183" i="5"/>
  <c r="F182" i="5"/>
  <c r="F181" i="5"/>
  <c r="E180" i="5"/>
  <c r="D180" i="5"/>
  <c r="F180" i="5" s="1"/>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E363" i="4"/>
  <c r="D363" i="4"/>
  <c r="F362" i="4"/>
  <c r="F361" i="4"/>
  <c r="F360" i="4"/>
  <c r="F359" i="4"/>
  <c r="F358" i="4"/>
  <c r="F357" i="4"/>
  <c r="E356" i="4"/>
  <c r="E351" i="4" s="1"/>
  <c r="E350" i="4" s="1"/>
  <c r="D356" i="4"/>
  <c r="F356" i="4" s="1"/>
  <c r="F355" i="4"/>
  <c r="F354" i="4"/>
  <c r="F353" i="4"/>
  <c r="E352" i="4"/>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E299" i="4" s="1"/>
  <c r="E298" i="4" s="1"/>
  <c r="E407" i="4" s="1"/>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D263" i="4"/>
  <c r="F263" i="4" s="1"/>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C173" i="1" s="1"/>
  <c r="H173" i="1" s="1"/>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E152" i="4"/>
  <c r="E151" i="4" s="1"/>
  <c r="F150" i="4"/>
  <c r="F149" i="4"/>
  <c r="F148" i="4"/>
  <c r="F147" i="4"/>
  <c r="F146" i="4"/>
  <c r="F145" i="4"/>
  <c r="F144" i="4"/>
  <c r="F143" i="4"/>
  <c r="F142" i="4"/>
  <c r="F141" i="4"/>
  <c r="E140" i="4"/>
  <c r="D140" i="4"/>
  <c r="F140" i="4" s="1"/>
  <c r="E139" i="4"/>
  <c r="D139" i="4"/>
  <c r="F138" i="4"/>
  <c r="F137" i="4"/>
  <c r="F136" i="4"/>
  <c r="F135" i="4"/>
  <c r="E134" i="4"/>
  <c r="D134" i="4"/>
  <c r="E133" i="4"/>
  <c r="D133" i="4"/>
  <c r="F132" i="4"/>
  <c r="F131" i="4"/>
  <c r="F130" i="4"/>
  <c r="F129" i="4"/>
  <c r="E128" i="4"/>
  <c r="D128" i="4"/>
  <c r="F127" i="4"/>
  <c r="F126" i="4"/>
  <c r="E125" i="4"/>
  <c r="D125" i="4"/>
  <c r="F125" i="4" s="1"/>
  <c r="E124" i="4"/>
  <c r="D124" i="4"/>
  <c r="F123" i="4"/>
  <c r="F122" i="4"/>
  <c r="F121"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E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E7" i="4"/>
  <c r="E6" i="4" s="1"/>
  <c r="I16" i="3" s="1"/>
  <c r="I36" i="3"/>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D1477" i="1"/>
  <c r="C1477" i="1"/>
  <c r="D1476" i="1"/>
  <c r="C1476" i="1"/>
  <c r="D1475" i="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H645" i="1" s="1"/>
  <c r="D644" i="1"/>
  <c r="C644" i="1"/>
  <c r="H644" i="1" s="1"/>
  <c r="D643" i="1"/>
  <c r="C643" i="1"/>
  <c r="H643" i="1" s="1"/>
  <c r="D642" i="1"/>
  <c r="C642" i="1"/>
  <c r="H642" i="1" s="1"/>
  <c r="D641" i="1"/>
  <c r="C641" i="1"/>
  <c r="H641" i="1" s="1"/>
  <c r="D637"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D411" i="1"/>
  <c r="C411" i="1"/>
  <c r="D406" i="1"/>
  <c r="C406" i="1"/>
  <c r="H406" i="1" s="1"/>
  <c r="D405" i="1"/>
  <c r="C405" i="1"/>
  <c r="D404" i="1"/>
  <c r="C404" i="1"/>
  <c r="H404"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2" i="1"/>
  <c r="B225" i="9" l="1"/>
  <c r="E285" i="9"/>
  <c r="B285" i="9" s="1"/>
  <c r="E293" i="9"/>
  <c r="B293" i="9" s="1"/>
  <c r="C1483" i="1"/>
  <c r="H1483" i="1" s="1"/>
  <c r="C1501" i="1"/>
  <c r="H1501" i="1" s="1"/>
  <c r="H405" i="1"/>
  <c r="F215" i="9"/>
  <c r="B215" i="9" s="1"/>
  <c r="F217" i="9"/>
  <c r="B217" i="9" s="1"/>
  <c r="E300" i="9"/>
  <c r="B300" i="9" s="1"/>
  <c r="H289" i="1"/>
  <c r="H411" i="1"/>
  <c r="H412" i="1"/>
  <c r="H637" i="1"/>
  <c r="H649" i="1"/>
  <c r="H647" i="1"/>
  <c r="E275" i="9"/>
  <c r="B275" i="9" s="1"/>
  <c r="E289" i="4"/>
  <c r="D285" i="1" s="1"/>
  <c r="I17" i="3"/>
  <c r="I20" i="3"/>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F23" i="4"/>
  <c r="D7" i="4"/>
  <c r="F120" i="4"/>
  <c r="D106" i="4"/>
  <c r="F159" i="4"/>
  <c r="D152" i="4"/>
  <c r="F210" i="4"/>
  <c r="D196" i="4"/>
  <c r="H309" i="9"/>
  <c r="E176" i="5"/>
  <c r="F250" i="5"/>
  <c r="D245" i="5"/>
  <c r="F43" i="6"/>
  <c r="D35" i="6"/>
  <c r="F122" i="6"/>
  <c r="D114" i="6"/>
  <c r="H1461" i="1"/>
  <c r="H1469" i="1"/>
  <c r="H1470" i="1"/>
  <c r="H1475" i="1"/>
  <c r="H29" i="3"/>
  <c r="H31" i="3"/>
  <c r="H32" i="3"/>
  <c r="F91" i="4"/>
  <c r="D82" i="4"/>
  <c r="F177" i="4"/>
  <c r="D163" i="4"/>
  <c r="D252" i="4"/>
  <c r="D298" i="4"/>
  <c r="D350" i="4"/>
  <c r="E408" i="4"/>
  <c r="D403" i="1" s="1"/>
  <c r="F455" i="4"/>
  <c r="D421" i="4"/>
  <c r="D580" i="4"/>
  <c r="H143" i="9"/>
  <c r="E593" i="4"/>
  <c r="D587" i="1" s="1"/>
  <c r="H587" i="1" s="1"/>
  <c r="D12" i="5"/>
  <c r="E68" i="5"/>
  <c r="D87" i="5"/>
  <c r="D176" i="5"/>
  <c r="E141" i="6"/>
  <c r="F10" i="6"/>
  <c r="D5" i="6"/>
  <c r="F94" i="6"/>
  <c r="D89" i="6"/>
  <c r="J1456" i="1"/>
  <c r="J1457" i="1"/>
  <c r="J1458" i="1"/>
  <c r="J1459" i="1"/>
  <c r="J1460" i="1"/>
  <c r="J1462" i="1"/>
  <c r="J1463" i="1"/>
  <c r="J1464" i="1"/>
  <c r="J1465" i="1"/>
  <c r="J1466" i="1"/>
  <c r="J1467" i="1"/>
  <c r="J1468" i="1"/>
  <c r="J1471" i="1"/>
  <c r="J1472" i="1"/>
  <c r="J1473" i="1"/>
  <c r="J1474" i="1"/>
  <c r="J1476" i="1"/>
  <c r="J1477" i="1"/>
  <c r="J1478" i="1"/>
  <c r="J1479" i="1"/>
  <c r="F50" i="4"/>
  <c r="F68" i="4"/>
  <c r="F74" i="4"/>
  <c r="F83" i="4"/>
  <c r="F112" i="4"/>
  <c r="F124" i="4"/>
  <c r="F128" i="4"/>
  <c r="F133" i="4"/>
  <c r="F134" i="4"/>
  <c r="F139" i="4"/>
  <c r="F153" i="4"/>
  <c r="F164" i="4"/>
  <c r="F169" i="4"/>
  <c r="F363" i="4"/>
  <c r="F364" i="4"/>
  <c r="F369" i="4"/>
  <c r="F643" i="4"/>
  <c r="F418" i="4"/>
  <c r="E143" i="9"/>
  <c r="B143" i="9" s="1"/>
  <c r="F652" i="4"/>
  <c r="H289" i="9"/>
  <c r="E289" i="9" s="1"/>
  <c r="B289" i="9" s="1"/>
  <c r="E309" i="9"/>
  <c r="B309" i="9" s="1"/>
  <c r="E644" i="4"/>
  <c r="D638" i="1" s="1"/>
  <c r="D644" i="4"/>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E290" i="4"/>
  <c r="D286" i="1" s="1"/>
  <c r="E413" i="4"/>
  <c r="E291" i="4"/>
  <c r="D287" i="1" s="1"/>
  <c r="H21" i="9"/>
  <c r="G21" i="9"/>
  <c r="E21" i="9" s="1"/>
  <c r="F152" i="4"/>
  <c r="F298" i="4"/>
  <c r="F350" i="4"/>
  <c r="F416" i="4"/>
  <c r="F417" i="4"/>
  <c r="F603" i="4"/>
  <c r="F88" i="5"/>
  <c r="F149" i="5"/>
  <c r="F177" i="5"/>
  <c r="F190" i="5"/>
  <c r="F206" i="5"/>
  <c r="F5" i="6"/>
  <c r="D141" i="6"/>
  <c r="B315" i="9"/>
  <c r="E314" i="9"/>
  <c r="I10" i="3" s="1"/>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G1501" i="1" l="1"/>
  <c r="G1483" i="1"/>
  <c r="B192" i="9"/>
  <c r="F213" i="9"/>
  <c r="B213" i="9" s="1"/>
  <c r="E165" i="9"/>
  <c r="B165" i="9" s="1"/>
  <c r="E166" i="9"/>
  <c r="B166" i="9" s="1"/>
  <c r="F176" i="5"/>
  <c r="H22" i="3"/>
  <c r="C1153" i="1"/>
  <c r="I21" i="3"/>
  <c r="D1046" i="1"/>
  <c r="F580" i="4"/>
  <c r="C574" i="1"/>
  <c r="D528" i="4"/>
  <c r="D408" i="4"/>
  <c r="C345" i="1"/>
  <c r="F252" i="4"/>
  <c r="C248" i="1"/>
  <c r="F114" i="6"/>
  <c r="H27" i="3"/>
  <c r="C1408" i="1"/>
  <c r="F35" i="6"/>
  <c r="H25" i="3"/>
  <c r="C1329" i="1"/>
  <c r="F245" i="5"/>
  <c r="D237" i="5"/>
  <c r="C1222" i="1"/>
  <c r="E175" i="5"/>
  <c r="D1152" i="1" s="1"/>
  <c r="I22" i="3"/>
  <c r="D1153" i="1"/>
  <c r="F196" i="4"/>
  <c r="C192" i="1"/>
  <c r="D151" i="4"/>
  <c r="C148" i="1"/>
  <c r="F106" i="4"/>
  <c r="C102" i="1"/>
  <c r="F7" i="4"/>
  <c r="D6" i="4"/>
  <c r="C3" i="1"/>
  <c r="E6" i="5"/>
  <c r="F89" i="6"/>
  <c r="C1383" i="1"/>
  <c r="H24" i="3"/>
  <c r="C1299" i="1"/>
  <c r="I28" i="3"/>
  <c r="D1435" i="1"/>
  <c r="F87" i="5"/>
  <c r="D68" i="5"/>
  <c r="C1065" i="1"/>
  <c r="F12" i="5"/>
  <c r="D7" i="5"/>
  <c r="C990" i="1"/>
  <c r="E528" i="4"/>
  <c r="F421" i="4"/>
  <c r="D420" i="4"/>
  <c r="C415" i="1"/>
  <c r="D407" i="4"/>
  <c r="C293" i="1"/>
  <c r="F163" i="4"/>
  <c r="C159" i="1"/>
  <c r="F82" i="4"/>
  <c r="C78" i="1"/>
  <c r="F644" i="4"/>
  <c r="C638" i="1"/>
  <c r="K1450" i="9"/>
  <c r="G313" i="9"/>
  <c r="E313" i="9" s="1"/>
  <c r="B313" i="9" s="1"/>
  <c r="I34" i="3"/>
  <c r="C1517" i="1"/>
  <c r="G312" i="9"/>
  <c r="E312" i="9" s="1"/>
  <c r="F141" i="6"/>
  <c r="H28" i="3"/>
  <c r="C1435" i="1"/>
  <c r="G317" i="9"/>
  <c r="E317" i="9" s="1"/>
  <c r="B21" i="9"/>
  <c r="E640" i="4"/>
  <c r="E415" i="4"/>
  <c r="D410" i="1" s="1"/>
  <c r="D408" i="1"/>
  <c r="E639" i="4"/>
  <c r="E414" i="4"/>
  <c r="D409" i="1" s="1"/>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F407" i="4" l="1"/>
  <c r="C402" i="1"/>
  <c r="D635" i="4"/>
  <c r="C414" i="1"/>
  <c r="F420" i="4"/>
  <c r="E636" i="4"/>
  <c r="D630" i="1" s="1"/>
  <c r="D522" i="1"/>
  <c r="E635" i="4"/>
  <c r="D629" i="1" s="1"/>
  <c r="F7" i="5"/>
  <c r="D6" i="5"/>
  <c r="H20" i="3"/>
  <c r="C985" i="1"/>
  <c r="H1065" i="1"/>
  <c r="G1065" i="1"/>
  <c r="H3" i="1"/>
  <c r="G3" i="1"/>
  <c r="D289" i="4"/>
  <c r="D290" i="4" s="1"/>
  <c r="H17" i="3"/>
  <c r="C147" i="1"/>
  <c r="F151" i="4"/>
  <c r="H1222" i="1"/>
  <c r="G1222" i="1"/>
  <c r="H1408" i="1"/>
  <c r="G1408" i="1"/>
  <c r="F408" i="4"/>
  <c r="C403" i="1"/>
  <c r="H574" i="1"/>
  <c r="G574" i="1"/>
  <c r="H1153" i="1"/>
  <c r="G1153" i="1"/>
  <c r="H78" i="1"/>
  <c r="G78" i="1"/>
  <c r="H159" i="1"/>
  <c r="G159" i="1"/>
  <c r="H293" i="1"/>
  <c r="G293" i="1"/>
  <c r="H415" i="1"/>
  <c r="G415" i="1"/>
  <c r="H990" i="1"/>
  <c r="G990" i="1"/>
  <c r="F68" i="5"/>
  <c r="H21" i="3"/>
  <c r="C1046" i="1"/>
  <c r="H1299" i="1"/>
  <c r="G1299" i="1"/>
  <c r="H1383" i="1"/>
  <c r="G1383" i="1"/>
  <c r="H278" i="9"/>
  <c r="D984" i="1"/>
  <c r="H16" i="3"/>
  <c r="C2" i="1"/>
  <c r="D412" i="4"/>
  <c r="F6" i="4"/>
  <c r="H102" i="1"/>
  <c r="G102" i="1"/>
  <c r="H148" i="1"/>
  <c r="G148" i="1"/>
  <c r="H192" i="1"/>
  <c r="G192" i="1"/>
  <c r="F237" i="5"/>
  <c r="H23" i="3"/>
  <c r="C1214" i="1"/>
  <c r="H1329" i="1"/>
  <c r="G1329" i="1"/>
  <c r="H248" i="1"/>
  <c r="G248" i="1"/>
  <c r="H345" i="1"/>
  <c r="G345" i="1"/>
  <c r="D636" i="4"/>
  <c r="C522" i="1"/>
  <c r="F528" i="4"/>
  <c r="D175" i="5"/>
  <c r="H638" i="1"/>
  <c r="G638" i="1"/>
  <c r="E641" i="4"/>
  <c r="D633" i="1"/>
  <c r="E642" i="4"/>
  <c r="D634" i="1"/>
  <c r="B317" i="9"/>
  <c r="E316" i="9"/>
  <c r="H1435" i="1"/>
  <c r="G1435" i="1"/>
  <c r="H9" i="3"/>
  <c r="B312" i="9"/>
  <c r="E311" i="9"/>
  <c r="H1517" i="1"/>
  <c r="G1517" i="1"/>
  <c r="H11" i="3"/>
  <c r="F636" i="4" l="1"/>
  <c r="C630" i="1"/>
  <c r="C286" i="1"/>
  <c r="F290" i="4"/>
  <c r="C407" i="1"/>
  <c r="D639" i="4"/>
  <c r="F412" i="4"/>
  <c r="H403" i="1"/>
  <c r="G403" i="1"/>
  <c r="H985" i="1"/>
  <c r="G985" i="1"/>
  <c r="C984" i="1"/>
  <c r="G278" i="9"/>
  <c r="E278" i="9" s="1"/>
  <c r="G284" i="9"/>
  <c r="E284" i="9" s="1"/>
  <c r="B284" i="9" s="1"/>
  <c r="F6" i="5"/>
  <c r="H414" i="1"/>
  <c r="G414" i="1"/>
  <c r="H402" i="1"/>
  <c r="G402" i="1"/>
  <c r="F175" i="5"/>
  <c r="C1152" i="1"/>
  <c r="H522" i="1"/>
  <c r="G522" i="1"/>
  <c r="H1214" i="1"/>
  <c r="G1214" i="1"/>
  <c r="H2" i="1"/>
  <c r="G2" i="1"/>
  <c r="H1046" i="1"/>
  <c r="G1046" i="1"/>
  <c r="H147" i="1"/>
  <c r="G147" i="1"/>
  <c r="C285" i="1"/>
  <c r="D291" i="4"/>
  <c r="D413" i="4"/>
  <c r="F289" i="4"/>
  <c r="F635" i="4"/>
  <c r="C629" i="1"/>
  <c r="N3" i="9"/>
  <c r="I11" i="3"/>
  <c r="K3" i="9"/>
  <c r="I9" i="3"/>
  <c r="E646" i="4"/>
  <c r="D636" i="1"/>
  <c r="E645" i="4"/>
  <c r="D635" i="1"/>
  <c r="H629" i="1" l="1"/>
  <c r="G629" i="1"/>
  <c r="F291" i="4"/>
  <c r="C287" i="1"/>
  <c r="H1152" i="1"/>
  <c r="G1152" i="1"/>
  <c r="B278" i="9"/>
  <c r="E277" i="9"/>
  <c r="G407" i="1"/>
  <c r="H407" i="1"/>
  <c r="H630" i="1"/>
  <c r="G630" i="1"/>
  <c r="D640" i="4"/>
  <c r="F413" i="4"/>
  <c r="D415" i="4"/>
  <c r="C408" i="1"/>
  <c r="H285" i="1"/>
  <c r="G285" i="1"/>
  <c r="H8" i="3"/>
  <c r="M3" i="9" s="1"/>
  <c r="H984" i="1"/>
  <c r="G984" i="1"/>
  <c r="F639" i="4"/>
  <c r="D641" i="4"/>
  <c r="C633" i="1"/>
  <c r="D414" i="4"/>
  <c r="H286" i="1"/>
  <c r="G286" i="1"/>
  <c r="I18" i="3"/>
  <c r="D639" i="1"/>
  <c r="I19" i="3"/>
  <c r="D640" i="1"/>
  <c r="C409" i="1" l="1"/>
  <c r="F414" i="4"/>
  <c r="C635" i="1"/>
  <c r="F641" i="4"/>
  <c r="G633" i="1"/>
  <c r="H633" i="1"/>
  <c r="H408" i="1"/>
  <c r="G408" i="1"/>
  <c r="I8" i="3"/>
  <c r="G287" i="1"/>
  <c r="H287" i="1"/>
  <c r="F415" i="4"/>
  <c r="C410" i="1"/>
  <c r="D642" i="4"/>
  <c r="C634" i="1"/>
  <c r="F640" i="4"/>
  <c r="H634" i="1" l="1"/>
  <c r="G634" i="1"/>
  <c r="H635" i="1"/>
  <c r="G635" i="1"/>
  <c r="H409" i="1"/>
  <c r="G409" i="1"/>
  <c r="G410" i="1"/>
  <c r="H410" i="1"/>
  <c r="D646" i="4"/>
  <c r="C636" i="1"/>
  <c r="F642" i="4"/>
  <c r="D645" i="4"/>
  <c r="H19" i="3" l="1"/>
  <c r="F646" i="4"/>
  <c r="C640" i="1"/>
  <c r="F645" i="4"/>
  <c r="C639" i="1"/>
  <c r="H18" i="3"/>
  <c r="G636" i="1"/>
  <c r="H636" i="1"/>
  <c r="G276" i="9"/>
  <c r="E276" i="9" s="1"/>
  <c r="B276" i="9" s="1"/>
  <c r="H639" i="1" l="1"/>
  <c r="G639" i="1"/>
  <c r="H7" i="3"/>
  <c r="J3" i="9" s="1"/>
  <c r="H640" i="1"/>
  <c r="G640" i="1"/>
  <c r="H274" i="9" l="1"/>
  <c r="M272" i="9"/>
  <c r="H18" i="9"/>
  <c r="J17" i="9"/>
  <c r="H17" i="9"/>
  <c r="M16" i="9"/>
  <c r="H16" i="9"/>
  <c r="I5" i="9"/>
  <c r="K5" i="9"/>
  <c r="J6" i="9"/>
  <c r="I7" i="9"/>
  <c r="K7" i="9"/>
  <c r="J8" i="9"/>
  <c r="I9" i="9"/>
  <c r="K9" i="9"/>
  <c r="K10" i="9"/>
  <c r="J11" i="9"/>
  <c r="I12" i="9"/>
  <c r="K12" i="9"/>
  <c r="J13" i="9"/>
  <c r="G15" i="9"/>
  <c r="L15" i="9"/>
  <c r="G274" i="9"/>
  <c r="E274" i="9" s="1"/>
  <c r="L272" i="9"/>
  <c r="F272" i="9" s="1"/>
  <c r="G18" i="9"/>
  <c r="E18" i="9" s="1"/>
  <c r="B18" i="9" s="1"/>
  <c r="I17" i="9"/>
  <c r="G17" i="9"/>
  <c r="L16" i="9"/>
  <c r="F16" i="9" s="1"/>
  <c r="G16" i="9"/>
  <c r="E16" i="9" s="1"/>
  <c r="J5" i="9"/>
  <c r="I6" i="9"/>
  <c r="K6" i="9"/>
  <c r="J7" i="9"/>
  <c r="I8" i="9"/>
  <c r="K8" i="9"/>
  <c r="J9" i="9"/>
  <c r="J10" i="9"/>
  <c r="I11" i="9"/>
  <c r="K11" i="9"/>
  <c r="J12" i="9"/>
  <c r="I13" i="9"/>
  <c r="K13" i="9"/>
  <c r="H15" i="9"/>
  <c r="M15" i="9"/>
  <c r="E11" i="9" l="1"/>
  <c r="B11" i="9" s="1"/>
  <c r="E8" i="9"/>
  <c r="B8" i="9" s="1"/>
  <c r="E10" i="9"/>
  <c r="B10" i="9" s="1"/>
  <c r="F20" i="9"/>
  <c r="B272" i="9"/>
  <c r="F15" i="9"/>
  <c r="F14" i="9" s="1"/>
  <c r="E12" i="9"/>
  <c r="B12" i="9" s="1"/>
  <c r="E9" i="9"/>
  <c r="B9" i="9" s="1"/>
  <c r="E5" i="9"/>
  <c r="E13" i="9"/>
  <c r="B13" i="9" s="1"/>
  <c r="E6" i="9"/>
  <c r="B6" i="9" s="1"/>
  <c r="B16" i="9"/>
  <c r="E17" i="9"/>
  <c r="B17" i="9" s="1"/>
  <c r="E20" i="9"/>
  <c r="I7" i="3" s="1"/>
  <c r="B274" i="9"/>
  <c r="E15" i="9"/>
  <c r="E7" i="9"/>
  <c r="B7" i="9" s="1"/>
  <c r="F3" i="9" l="1"/>
  <c r="B15" i="9"/>
  <c r="E14" i="9"/>
  <c r="B5" i="9"/>
  <c r="E4" i="9"/>
  <c r="E3" i="9" s="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<sst xmlns="http://schemas.openxmlformats.org/spreadsheetml/2006/main" count="4360" uniqueCount="3421">
  <si>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</si>
  <si>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</si>
  <si>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</si>
  <si>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</si>
  <si>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</si>
  <si>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</si>
  <si>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</si>
  <si>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</si>
  <si>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</si>
  <si>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</si>
  <si>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</si>
  <si>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</si>
  <si>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</si>
  <si>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</si>
  <si>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</si>
  <si>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</si>
  <si>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</si>
  <si>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</si>
  <si>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</si>
  <si>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</si>
  <si>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</si>
  <si>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</si>
  <si>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</si>
  <si>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</si>
  <si>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</si>
  <si>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</si>
  <si>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</si>
  <si>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</si>
  <si>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</si>
  <si>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</si>
  <si>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</si>
  <si>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</si>
  <si>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</si>
  <si>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</si>
  <si>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</si>
  <si>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</si>
  <si>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</si>
  <si>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</si>
  <si>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</si>
  <si>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</si>
  <si>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</si>
  <si>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</si>
  <si>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</si>
  <si>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</si>
  <si>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</si>
  <si>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</si>
  <si>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</si>
  <si>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</si>
  <si>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13713 - O.Š. DOMAŠINEC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</si>
  <si>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</si>
  <si>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</si>
  <si>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</si>
  <si>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</si>
  <si>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</si>
  <si>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</si>
  <si>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</si>
  <si>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</si>
  <si>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</si>
  <si>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</si>
  <si>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</si>
  <si>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</si>
  <si>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</si>
  <si>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</si>
  <si>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</si>
  <si>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</si>
  <si>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</si>
  <si>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</si>
  <si>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</si>
  <si>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</si>
  <si>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</si>
  <si>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</si>
  <si>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</si>
  <si>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</si>
  <si>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</si>
  <si>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</si>
  <si>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</si>
  <si>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</si>
  <si>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</si>
  <si>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</si>
  <si>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</si>
  <si>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</si>
  <si>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</si>
  <si>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</si>
  <si>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</si>
  <si>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</si>
  <si>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</si>
  <si>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</si>
  <si>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</si>
  <si>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</si>
  <si>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</si>
  <si>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</si>
  <si>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</si>
  <si>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</si>
  <si>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</si>
  <si>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</si>
  <si>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</si>
  <si>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</si>
  <si>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</si>
  <si>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</si>
  <si>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</si>
  <si>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</si>
  <si>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</si>
  <si>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</si>
  <si>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</si>
  <si>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</si>
  <si>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</si>
  <si>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</si>
  <si>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</si>
  <si>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</si>
  <si>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</si>
  <si>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</si>
  <si>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</si>
  <si>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</si>
  <si>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</si>
  <si>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</si>
  <si>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</si>
  <si>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</si>
  <si>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</si>
  <si>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</si>
  <si>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</si>
  <si>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</si>
  <si>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</si>
  <si>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</si>
  <si>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</si>
  <si>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</si>
  <si>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</si>
  <si>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</si>
  <si>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</si>
  <si>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</si>
  <si>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</si>
  <si>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</si>
  <si>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</si>
  <si>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</si>
  <si>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</si>
  <si>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</si>
  <si>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</si>
  <si>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</si>
  <si>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</si>
  <si>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</si>
  <si>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</si>
  <si>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</si>
  <si>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</si>
  <si>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</si>
  <si>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</si>
  <si>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</si>
  <si>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</si>
  <si>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</si>
  <si>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</si>
  <si>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</si>
  <si>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</si>
  <si>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</si>
  <si>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</si>
  <si>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</si>
  <si>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</si>
  <si>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</si>
  <si>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</si>
  <si>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</si>
  <si>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</si>
  <si>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</si>
  <si>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</si>
  <si>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</si>
  <si>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</si>
  <si>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</si>
  <si>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</si>
  <si>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</si>
  <si>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</si>
  <si>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</si>
  <si>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</si>
  <si>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</si>
  <si>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</si>
  <si>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</si>
  <si>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</si>
  <si>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</si>
  <si>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</si>
  <si>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</si>
  <si>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</si>
  <si>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</si>
  <si>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</si>
  <si>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</si>
  <si>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</si>
  <si>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</si>
  <si>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</si>
  <si>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</si>
  <si>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</si>
  <si>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</si>
  <si>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</si>
  <si>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</si>
  <si>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</si>
  <si>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</si>
  <si>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</si>
  <si>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</si>
  <si>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</si>
  <si>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</si>
  <si>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</si>
  <si>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</si>
  <si>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</si>
  <si>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</si>
  <si>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</si>
  <si>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</si>
  <si>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</si>
  <si>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</si>
  <si>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</si>
  <si>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</si>
  <si>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</si>
  <si>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</si>
  <si>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</si>
  <si>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</si>
  <si>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</si>
  <si>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</si>
  <si>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</si>
  <si>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</si>
  <si>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</si>
  <si>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</si>
  <si>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</si>
  <si>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</si>
  <si>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</si>
  <si>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</si>
  <si>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</si>
  <si>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</si>
  <si>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</si>
  <si>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</si>
  <si>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</si>
  <si>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</si>
  <si>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</si>
  <si>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</si>
  <si>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</si>
  <si>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</si>
  <si>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</si>
  <si>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</si>
  <si>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</si>
  <si>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</si>
  <si>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</si>
  <si>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</si>
  <si>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</si>
  <si>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</si>
  <si>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</si>
  <si>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</si>
  <si>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</si>
  <si>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</si>
  <si>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</si>
  <si>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</si>
  <si>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</si>
  <si>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</si>
  <si>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</si>
  <si>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</si>
  <si>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</si>
  <si>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</si>
  <si>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</si>
  <si>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</si>
  <si>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</si>
  <si>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</si>
  <si>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</si>
  <si>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</si>
  <si>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</si>
  <si>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</si>
  <si>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</si>
  <si>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</si>
  <si>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</si>
  <si>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</si>
  <si>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</si>
  <si>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</si>
  <si>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</si>
  <si>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</si>
  <si>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</si>
  <si>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</si>
  <si>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</si>
  <si>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</si>
  <si>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</si>
  <si>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</si>
  <si>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</si>
  <si>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</si>
  <si>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</si>
  <si>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</si>
  <si>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</si>
  <si>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</si>
  <si>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</si>
  <si>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</si>
  <si>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</si>
  <si>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</si>
  <si>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</si>
  <si>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</si>
  <si>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</si>
  <si>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</si>
  <si>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</si>
  <si>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</si>
  <si>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</si>
  <si>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</si>
  <si>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</si>
  <si>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</si>
  <si>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</si>
  <si>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</si>
  <si>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</si>
  <si>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</si>
  <si>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</si>
  <si>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</si>
  <si>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</si>
  <si>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</si>
  <si>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</si>
  <si>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</si>
  <si>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</si>
  <si>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</si>
  <si>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</si>
  <si>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</si>
  <si>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</si>
  <si>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</si>
  <si>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</si>
  <si>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</si>
  <si>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</si>
  <si>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</si>
  <si>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</si>
  <si>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</si>
  <si>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</si>
  <si>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</si>
  <si>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</si>
  <si>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</si>
  <si>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</si>
  <si>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</si>
  <si>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</si>
  <si>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</si>
  <si>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</si>
  <si>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</si>
  <si>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</si>
  <si>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</si>
  <si>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</si>
  <si>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</si>
  <si>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</si>
  <si>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</si>
  <si>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</si>
  <si>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</si>
  <si>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</si>
  <si>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</si>
  <si>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</si>
  <si>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</si>
  <si>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</si>
  <si>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</si>
  <si>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</si>
  <si>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</si>
  <si>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</si>
  <si>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</si>
  <si>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</si>
  <si>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</si>
  <si>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</si>
  <si>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</si>
  <si>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</si>
  <si>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</si>
  <si>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</si>
  <si>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</si>
  <si>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</si>
  <si>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</si>
  <si>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</si>
  <si>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</si>
  <si>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</si>
  <si>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</si>
  <si>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</si>
  <si>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</si>
  <si>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</si>
  <si>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</si>
  <si>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</si>
  <si>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</si>
  <si>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</si>
  <si>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</si>
  <si>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</si>
  <si>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</si>
  <si>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</si>
  <si>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</si>
  <si>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</si>
  <si>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</si>
  <si>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</si>
  <si>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</si>
  <si>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</si>
  <si>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</si>
  <si>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</si>
  <si>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</si>
  <si>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</si>
  <si>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</si>
  <si>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</si>
  <si>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</si>
  <si>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</si>
  <si>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</si>
  <si>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</si>
  <si>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</si>
  <si>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</si>
  <si>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</si>
  <si>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</si>
  <si>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</si>
  <si>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</si>
  <si>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</si>
  <si>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</si>
  <si>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</si>
  <si>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</si>
  <si>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</si>
  <si>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</si>
  <si>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</si>
  <si>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</si>
  <si>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</si>
  <si>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</si>
  <si>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</si>
  <si>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</si>
  <si>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</si>
  <si>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</si>
  <si>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</si>
  <si>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</si>
  <si>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</si>
  <si>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</si>
  <si>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</si>
  <si>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</si>
  <si>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</si>
  <si>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</si>
  <si>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</si>
  <si>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</si>
  <si>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</si>
  <si>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</si>
  <si>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</si>
  <si>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</si>
  <si>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</si>
  <si>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</si>
  <si>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</si>
  <si>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</si>
  <si>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</si>
  <si>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</si>
  <si>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</si>
  <si>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</si>
  <si>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</si>
  <si>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</si>
  <si>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</si>
  <si>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</si>
  <si>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</si>
  <si>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</si>
  <si>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</si>
  <si>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</si>
  <si>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</si>
  <si>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</si>
  <si>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</si>
  <si>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</si>
  <si>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</si>
  <si>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</si>
  <si>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</si>
  <si>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</si>
  <si>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</si>
  <si>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</si>
  <si>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</si>
  <si>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</si>
  <si>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</si>
  <si>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</si>
  <si>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</si>
  <si>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</si>
  <si>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</si>
  <si>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</si>
  <si>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</si>
  <si>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</si>
  <si>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</si>
  <si>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</si>
  <si>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</si>
  <si>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</si>
  <si>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</si>
  <si>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</si>
  <si>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</si>
  <si>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</si>
  <si>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</si>
  <si>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</si>
  <si>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</si>
  <si>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</si>
  <si>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</si>
  <si>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</si>
  <si>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</si>
  <si>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</si>
  <si>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</si>
  <si>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</si>
  <si>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</si>
  <si>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</si>
  <si>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</si>
  <si>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</si>
  <si>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</si>
  <si>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</si>
  <si>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</si>
  <si>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</si>
  <si>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</si>
  <si>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</si>
  <si>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</si>
  <si>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</si>
  <si>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</si>
  <si>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</si>
  <si>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</si>
  <si>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</si>
  <si>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</si>
  <si>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</si>
  <si>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</si>
  <si>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</si>
  <si>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</si>
  <si>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</si>
  <si>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</si>
  <si>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</si>
  <si>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</si>
  <si>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</si>
  <si>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</si>
  <si>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</si>
  <si>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</si>
  <si>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</si>
  <si>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</si>
  <si>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</si>
  <si>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</si>
  <si>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</si>
  <si>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</si>
  <si>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</si>
  <si>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</si>
  <si>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</si>
  <si>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</si>
  <si>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</si>
  <si>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</si>
  <si>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</si>
  <si>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</si>
  <si>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</si>
  <si>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</si>
  <si>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</si>
  <si>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</si>
  <si>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</si>
  <si>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</si>
  <si>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</si>
  <si>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</si>
  <si>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</si>
  <si>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</si>
  <si>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</si>
  <si>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</si>
  <si>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</si>
  <si>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</si>
  <si>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</si>
  <si>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</si>
  <si>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</si>
  <si>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</si>
  <si>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</si>
  <si>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</si>
  <si>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</si>
  <si>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</si>
  <si>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</si>
  <si>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</si>
  <si>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</si>
  <si>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</si>
  <si>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</si>
  <si>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</si>
  <si>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</si>
  <si>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</si>
  <si>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</si>
  <si>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</si>
  <si>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</si>
  <si>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</si>
  <si>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</si>
  <si>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</si>
  <si>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</si>
  <si>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</si>
  <si>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</si>
  <si>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</si>
  <si>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</si>
  <si>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</si>
  <si>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</si>
  <si>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</si>
  <si>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</si>
  <si>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</si>
  <si>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</si>
  <si>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</si>
  <si>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</si>
  <si>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</si>
  <si>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</si>
  <si>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</si>
  <si>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</si>
  <si>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</si>
  <si>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</si>
  <si>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</si>
  <si>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</si>
  <si>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</si>
  <si>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</si>
  <si>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</si>
  <si>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</si>
  <si>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</si>
  <si>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</si>
  <si>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</si>
  <si>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</si>
  <si>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</si>
  <si>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</si>
  <si>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</si>
  <si>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</si>
  <si>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</si>
  <si>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</si>
  <si>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</si>
  <si>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</si>
  <si>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</si>
  <si>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</si>
  <si>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</si>
  <si>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</si>
  <si>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</si>
  <si>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</si>
  <si>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</si>
  <si>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</si>
  <si>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</si>
  <si>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</si>
  <si>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</si>
  <si>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</si>
  <si>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</si>
  <si>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</si>
  <si>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</si>
  <si>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</si>
  <si>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</si>
  <si>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</si>
  <si>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</si>
  <si>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</si>
  <si>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</si>
  <si>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</si>
  <si>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</si>
  <si>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</si>
  <si>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</si>
  <si>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</si>
  <si>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</si>
  <si>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</si>
  <si>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</si>
  <si>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</si>
  <si>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</si>
  <si>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</si>
  <si>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</si>
  <si>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</si>
  <si>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</si>
  <si>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</si>
  <si>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</si>
  <si>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</si>
  <si>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</si>
  <si>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</si>
  <si>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</si>
  <si>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</si>
  <si>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</si>
  <si>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</si>
  <si>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</si>
  <si>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</si>
  <si>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</si>
  <si>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</si>
  <si>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</si>
  <si>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</si>
  <si>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</si>
  <si>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</si>
  <si>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</si>
  <si>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</si>
  <si>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</si>
  <si>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</si>
  <si>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</si>
  <si>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</si>
  <si>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</si>
  <si>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</si>
  <si>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</si>
  <si>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</si>
  <si>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</si>
  <si>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</si>
  <si>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</si>
  <si>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</si>
  <si>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</si>
  <si>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</si>
  <si>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</si>
  <si>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</si>
  <si>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</si>
  <si>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</si>
  <si>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</si>
  <si>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</si>
  <si>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</si>
  <si>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</si>
  <si>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</si>
  <si>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</si>
  <si>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</si>
  <si>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</si>
  <si>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</si>
  <si>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</si>
  <si>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</si>
  <si>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</si>
  <si>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</si>
  <si>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</si>
  <si>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</si>
  <si>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</si>
  <si>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</si>
  <si>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</si>
  <si>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</si>
  <si>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</si>
  <si>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</si>
  <si>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</si>
  <si>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</si>
  <si>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</si>
  <si>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</si>
  <si>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</si>
  <si>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</si>
  <si>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</si>
  <si>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</si>
  <si>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</si>
  <si>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</si>
  <si>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</si>
  <si>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</si>
  <si>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</si>
  <si>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</si>
  <si>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</si>
  <si>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</si>
  <si>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</si>
  <si>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</si>
  <si>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</si>
  <si>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</si>
  <si>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</si>
  <si>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</si>
  <si>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</si>
  <si>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</si>
  <si>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</si>
  <si>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</si>
  <si>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</si>
  <si>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</si>
  <si>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</si>
  <si>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</si>
  <si>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</si>
  <si>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</si>
  <si>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</si>
  <si>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</si>
  <si>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</si>
  <si>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</si>
  <si>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</si>
  <si>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</si>
  <si>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</si>
  <si>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</si>
  <si>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</si>
  <si>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</si>
  <si>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</si>
  <si>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</si>
  <si>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</si>
  <si>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</si>
  <si>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</si>
  <si>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</si>
  <si>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</si>
  <si>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</si>
  <si>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</si>
  <si>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</si>
  <si>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</si>
  <si>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</si>
  <si>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</si>
  <si>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</si>
  <si>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</si>
  <si>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</si>
  <si>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</si>
  <si>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</si>
  <si>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</si>
  <si>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</si>
  <si>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</si>
  <si>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</si>
  <si>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</si>
  <si>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</si>
  <si>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</si>
  <si>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</si>
  <si>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</si>
  <si>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</si>
  <si>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</si>
  <si>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</si>
  <si>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</si>
  <si>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</si>
  <si>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</si>
  <si>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</si>
  <si>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</si>
  <si>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</si>
  <si>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</si>
  <si>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</si>
  <si>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</si>
  <si>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</si>
  <si>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</si>
  <si>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</si>
  <si>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</si>
  <si>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</si>
  <si>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</si>
  <si>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</si>
  <si>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</si>
  <si>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</si>
  <si>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</si>
  <si>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</si>
  <si>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</si>
  <si>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</si>
  <si>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</si>
  <si>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</si>
  <si>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</si>
  <si>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</si>
  <si>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</si>
  <si>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</si>
  <si>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</si>
  <si>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</si>
  <si>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</si>
  <si>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</si>
  <si>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</si>
  <si>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</si>
  <si>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</si>
  <si>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</si>
  <si>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</si>
  <si>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</si>
  <si>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</si>
  <si>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</si>
  <si>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</si>
  <si>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</si>
  <si>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</si>
  <si>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</si>
  <si>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</si>
  <si>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</si>
  <si>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</si>
  <si>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</si>
  <si>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</si>
  <si>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</si>
  <si>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</si>
  <si>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</si>
  <si>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</si>
  <si>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</si>
  <si>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</si>
  <si>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</si>
  <si>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</si>
  <si>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</si>
  <si>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</si>
  <si>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</si>
  <si>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</si>
  <si>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</si>
  <si>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</si>
  <si>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</si>
  <si>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</si>
  <si>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</si>
  <si>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</si>
  <si>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</si>
  <si>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</si>
  <si>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</si>
  <si>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</si>
  <si>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</si>
  <si>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</si>
  <si>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</si>
  <si>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</si>
  <si>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</si>
  <si>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</si>
  <si>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</si>
  <si>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</si>
  <si>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</si>
  <si>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</si>
  <si>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</si>
  <si>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</si>
  <si>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</si>
  <si>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</si>
  <si>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</si>
  <si>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</si>
  <si>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</si>
  <si>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</si>
  <si>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</si>
  <si>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</si>
  <si>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</si>
  <si>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</si>
  <si>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</si>
  <si>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</si>
  <si>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</si>
  <si>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</si>
  <si>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</si>
  <si>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</si>
  <si>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</si>
  <si>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</si>
  <si>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</si>
  <si>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</si>
  <si>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</si>
  <si>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</si>
  <si>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</si>
  <si>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</si>
  <si>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</si>
  <si>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</si>
  <si>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</si>
  <si>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</si>
  <si>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</si>
  <si>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</si>
  <si>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</si>
  <si>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</si>
  <si>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</si>
  <si>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</si>
  <si>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</si>
  <si>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</si>
  <si>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</si>
  <si>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</si>
  <si>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</si>
  <si>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</si>
  <si>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</si>
  <si>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</si>
  <si>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</si>
  <si>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</si>
  <si>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</si>
  <si>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</si>
  <si>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</si>
  <si>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</si>
  <si>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</si>
  <si>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</si>
  <si>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</si>
  <si>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</si>
  <si>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</si>
  <si>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</si>
  <si>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</si>
  <si>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</si>
  <si>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</si>
  <si>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</si>
  <si>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</si>
  <si>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</si>
  <si>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</si>
  <si>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</si>
  <si>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</si>
  <si>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</si>
  <si>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</si>
  <si>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</si>
  <si>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</si>
  <si>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</si>
  <si>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</si>
  <si>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</si>
  <si>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</si>
  <si>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</si>
  <si>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</si>
  <si>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</si>
  <si>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</si>
  <si>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</si>
  <si>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</si>
  <si>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</si>
  <si>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</si>
  <si>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</si>
  <si>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</si>
  <si>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</si>
  <si>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</si>
  <si>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</si>
  <si>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</si>
  <si>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</si>
  <si>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</si>
  <si>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</si>
  <si>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</si>
  <si>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</si>
  <si>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</si>
  <si>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</si>
  <si>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</si>
  <si>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</si>
  <si>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</si>
  <si>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</si>
  <si>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</si>
  <si>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</si>
  <si>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</si>
  <si>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</si>
  <si>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</si>
  <si>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</si>
  <si>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</si>
  <si>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</si>
  <si>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</si>
  <si>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</si>
  <si>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</si>
  <si>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</si>
  <si>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</si>
  <si>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</si>
  <si>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</si>
  <si>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</si>
  <si>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</si>
  <si>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</si>
  <si>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</si>
  <si>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</si>
  <si>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</si>
  <si>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</si>
  <si>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</si>
  <si>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</si>
  <si>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</si>
  <si>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</si>
  <si>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</si>
  <si>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</si>
  <si>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</si>
  <si>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</si>
  <si>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</si>
  <si>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</si>
  <si>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</si>
  <si>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</si>
  <si>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</si>
  <si>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</si>
  <si>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</si>
  <si>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</si>
  <si>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</si>
  <si>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</si>
  <si>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</si>
  <si>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</si>
  <si>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</si>
  <si>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</si>
  <si>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</si>
  <si>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</si>
  <si>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</si>
  <si>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</si>
  <si>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</si>
  <si>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</si>
  <si>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</si>
  <si>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</si>
  <si>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</si>
  <si>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</si>
  <si>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</si>
  <si>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</si>
  <si>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</si>
  <si>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</si>
  <si>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</si>
  <si>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</si>
  <si>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</si>
  <si>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</si>
  <si>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</si>
  <si>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</si>
  <si>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</si>
  <si>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</si>
  <si>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</si>
  <si>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</si>
  <si>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</si>
  <si>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</si>
  <si>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</si>
  <si>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</si>
  <si>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</si>
  <si>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</si>
  <si>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</si>
  <si>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</si>
  <si>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</si>
  <si>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</si>
  <si>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</si>
  <si>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</si>
  <si>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</si>
  <si>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</si>
  <si>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</si>
  <si>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</si>
  <si>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</si>
  <si>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</si>
  <si>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</si>
  <si>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</si>
  <si>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</si>
  <si>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</si>
  <si>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</si>
  <si>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</si>
  <si>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</si>
  <si>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</si>
  <si>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</si>
  <si>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</si>
  <si>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</si>
  <si>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</si>
  <si>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</si>
  <si>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</si>
  <si>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</si>
  <si>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</si>
  <si>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</si>
  <si>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</si>
  <si>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</si>
  <si>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</si>
  <si>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</si>
  <si>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</si>
  <si>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</si>
  <si>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</si>
  <si>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</si>
  <si>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</si>
  <si>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</si>
  <si>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</si>
  <si>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</si>
  <si>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</si>
  <si>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</si>
  <si>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</si>
  <si>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</si>
  <si>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</si>
  <si>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</si>
  <si>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</si>
  <si>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</si>
  <si>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</si>
  <si>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</si>
  <si>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</si>
  <si>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</si>
  <si>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</si>
  <si>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</si>
  <si>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</si>
  <si>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</si>
  <si>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</si>
  <si>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</si>
  <si>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</si>
  <si>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</si>
  <si>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</si>
  <si>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</si>
  <si>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</si>
  <si>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</si>
  <si>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</si>
  <si>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</si>
  <si>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</si>
  <si>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</si>
  <si>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</si>
  <si>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</si>
  <si>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</si>
  <si>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</si>
  <si>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</si>
  <si>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</si>
  <si>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</si>
  <si>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</si>
  <si>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</si>
  <si>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</si>
  <si>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</si>
  <si>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</si>
  <si>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</si>
  <si>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</si>
  <si>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</si>
  <si>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</si>
  <si>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</si>
  <si>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</si>
  <si>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</si>
  <si>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</si>
  <si>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</si>
  <si>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</si>
  <si>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</si>
  <si>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</si>
  <si>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</si>
  <si>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</si>
  <si>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</si>
  <si>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</si>
  <si>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</si>
  <si>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</si>
  <si>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</si>
  <si>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</si>
  <si>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</si>
  <si>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</si>
  <si>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</si>
  <si>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</si>
  <si>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</si>
  <si>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</si>
  <si>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</si>
  <si>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</si>
  <si>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</si>
  <si>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</si>
  <si>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</si>
  <si>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</si>
  <si>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</si>
  <si>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</si>
  <si>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</si>
  <si>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</si>
  <si>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</si>
  <si>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</si>
  <si>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</si>
  <si>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</si>
  <si>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</si>
  <si>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</si>
  <si>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</si>
  <si>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</si>
  <si>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</si>
  <si>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</si>
  <si>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</si>
  <si>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</si>
  <si>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</si>
  <si>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</si>
  <si>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</si>
  <si>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</si>
  <si>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</si>
  <si>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</si>
  <si>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</si>
  <si>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</si>
  <si>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</si>
  <si>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</si>
  <si>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</si>
  <si>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</si>
  <si>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</si>
  <si>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</si>
  <si>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</si>
  <si>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</si>
  <si>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</si>
  <si>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</si>
  <si>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</si>
  <si>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</si>
  <si>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</si>
  <si>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</si>
  <si>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</si>
  <si>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</si>
  <si>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</si>
  <si>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</si>
  <si>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</si>
  <si>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</si>
  <si>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</si>
  <si>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</si>
  <si>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</si>
  <si>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</si>
  <si>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</si>
  <si>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</si>
  <si>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</si>
  <si>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</si>
  <si>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</si>
  <si>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</si>
  <si>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</si>
  <si>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</si>
  <si>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</si>
  <si>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</si>
  <si>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</si>
  <si>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</si>
  <si>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</si>
  <si>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</si>
  <si>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</si>
  <si>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</si>
  <si>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</si>
  <si>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</si>
  <si>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</si>
  <si>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</si>
  <si>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</si>
  <si>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</si>
  <si>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</si>
  <si>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</si>
  <si>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</si>
  <si>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</si>
  <si>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</si>
  <si>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</si>
  <si>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</si>
  <si>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</si>
  <si>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</si>
  <si>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</si>
  <si>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</si>
  <si>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</si>
  <si>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</si>
  <si>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</si>
  <si>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</si>
  <si>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</si>
  <si>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</si>
  <si>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</si>
  <si>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</si>
  <si>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</si>
  <si>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</si>
  <si>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</si>
  <si>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</si>
  <si>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</si>
  <si>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</si>
  <si>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</si>
  <si>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</si>
  <si>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</si>
  <si>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</si>
  <si>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</si>
  <si>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</si>
  <si>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</si>
  <si>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</si>
  <si>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</si>
  <si>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</si>
  <si>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</si>
  <si>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</si>
  <si>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</si>
  <si>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</si>
  <si>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</si>
  <si>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</si>
  <si>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</si>
  <si>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</si>
  <si>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</si>
  <si>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</si>
  <si>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</si>
  <si>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</si>
  <si>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</si>
  <si>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</si>
  <si>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</si>
  <si>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</si>
  <si>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</si>
  <si>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</si>
  <si>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</si>
  <si>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</si>
  <si>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</si>
  <si>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</si>
  <si>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</si>
  <si>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</si>
  <si>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</si>
  <si>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</si>
  <si>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</si>
  <si>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</si>
  <si>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</si>
  <si>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</si>
  <si>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</si>
  <si>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</si>
  <si>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</si>
  <si>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</si>
  <si>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</si>
  <si>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</si>
  <si>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</si>
  <si>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</si>
  <si>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</si>
  <si>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</si>
  <si>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</si>
  <si>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</si>
  <si>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</si>
  <si>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</si>
  <si>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</si>
  <si>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</si>
  <si>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</si>
  <si>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</si>
  <si>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</si>
  <si>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</si>
  <si>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</si>
  <si>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</si>
  <si>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</si>
  <si>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</si>
  <si>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</si>
  <si>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</si>
  <si>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</si>
  <si>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</si>
  <si>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</si>
  <si>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</si>
  <si>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</si>
  <si>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</si>
  <si>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</si>
  <si>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</si>
  <si>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</si>
  <si>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</si>
  <si>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</si>
  <si>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</si>
  <si>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</si>
  <si>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</si>
  <si>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</si>
  <si>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</si>
  <si>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</si>
  <si>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</si>
  <si>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</si>
  <si>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</si>
  <si>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</si>
  <si>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</si>
  <si>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</si>
  <si>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</si>
  <si>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</si>
  <si>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</si>
  <si>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</si>
  <si>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</si>
  <si>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</si>
  <si>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</si>
  <si>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</si>
  <si>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</si>
  <si>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</si>
  <si>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</si>
  <si>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</si>
  <si>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</si>
  <si>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</si>
  <si>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</si>
  <si>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</si>
  <si>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</si>
  <si>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</si>
  <si>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</si>
  <si>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</si>
  <si>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</si>
  <si>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</si>
  <si>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</si>
  <si>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</si>
  <si>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</si>
  <si>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</si>
  <si>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</si>
  <si>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</si>
  <si>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</si>
  <si>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</si>
  <si>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</si>
  <si>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</si>
  <si>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</si>
  <si>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</si>
  <si>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</si>
  <si>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</si>
  <si>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</si>
  <si>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</si>
  <si>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</si>
  <si>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</si>
  <si>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</si>
  <si>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</si>
  <si>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</si>
  <si>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</si>
  <si>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</si>
  <si>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</si>
  <si>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</si>
  <si>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</si>
  <si>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</si>
  <si>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</si>
  <si>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</si>
  <si>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</si>
  <si>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</si>
  <si>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</si>
  <si>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</si>
  <si>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</si>
  <si>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</si>
  <si>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</si>
  <si>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</si>
  <si>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</si>
  <si>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</si>
  <si>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</si>
  <si>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</si>
  <si>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</si>
  <si>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</si>
  <si>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</si>
  <si>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</si>
  <si>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</si>
  <si>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</si>
  <si>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</si>
  <si>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</si>
  <si>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</si>
  <si>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</si>
  <si>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</si>
  <si>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</si>
  <si>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</si>
  <si>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</si>
  <si>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</si>
  <si>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</si>
  <si>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</si>
  <si>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</si>
  <si>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</si>
  <si>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</si>
  <si>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</si>
  <si>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</si>
  <si>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</si>
  <si>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</si>
  <si>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</si>
  <si>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</si>
  <si>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</si>
  <si>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</si>
  <si>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</si>
  <si>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</si>
  <si>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</si>
  <si>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</si>
  <si>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</si>
  <si>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</si>
  <si>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</si>
  <si>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</si>
  <si>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</si>
  <si>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</si>
  <si>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</si>
  <si>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</si>
  <si>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</si>
  <si>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</si>
  <si>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</si>
  <si>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</si>
  <si>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</si>
  <si>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</si>
  <si>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</si>
  <si>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</si>
  <si>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</si>
  <si>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</si>
  <si>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</si>
  <si>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</si>
  <si>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</si>
  <si>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</si>
  <si>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</si>
  <si>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</si>
  <si>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</si>
  <si>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</si>
  <si>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</si>
  <si>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</si>
  <si>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</si>
  <si>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</si>
  <si>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</si>
  <si>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</si>
  <si>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</si>
  <si>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</si>
  <si>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</si>
  <si>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</si>
  <si>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</si>
  <si>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</si>
  <si>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</si>
  <si>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</si>
  <si>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</si>
  <si>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</si>
  <si>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</si>
  <si>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</si>
  <si>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</si>
  <si>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</si>
  <si>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</si>
  <si>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</si>
  <si>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</si>
  <si>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</si>
  <si>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</si>
  <si>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</si>
  <si>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</si>
  <si>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</si>
  <si>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</si>
  <si>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</si>
  <si>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</si>
  <si>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</si>
  <si>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</si>
  <si>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</si>
  <si>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</si>
  <si>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</si>
  <si>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</si>
  <si>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</si>
  <si>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</si>
  <si>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</si>
  <si>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</si>
  <si>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</si>
  <si>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</si>
  <si>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</si>
  <si>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</si>
  <si>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</si>
  <si>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</si>
  <si>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</si>
  <si>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</si>
  <si>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</si>
  <si>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</si>
  <si>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</si>
  <si>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</si>
  <si>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</si>
  <si>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</si>
  <si>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</si>
  <si>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</si>
  <si>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</si>
  <si>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</si>
  <si>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</si>
  <si>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</si>
  <si>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</si>
  <si>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</si>
  <si>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</si>
  <si>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</si>
  <si>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</si>
  <si>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</si>
  <si>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</si>
  <si>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</si>
  <si>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</si>
  <si>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</si>
  <si>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</si>
  <si>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</si>
  <si>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</si>
  <si>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</si>
  <si>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</si>
  <si>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</si>
  <si>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</si>
  <si>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</si>
  <si>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</si>
  <si>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</si>
  <si>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</si>
  <si>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</si>
  <si>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</si>
  <si>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</si>
  <si>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</si>
  <si>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</si>
  <si>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</si>
  <si>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</si>
  <si>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</si>
  <si>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</si>
  <si>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</si>
  <si>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</si>
  <si>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</si>
  <si>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</si>
  <si>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</si>
  <si>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</si>
  <si>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</si>
  <si>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</si>
  <si>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</si>
  <si>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</si>
  <si>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</si>
  <si>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</si>
  <si>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</si>
  <si>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</si>
  <si>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</si>
  <si>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</si>
  <si>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</si>
  <si>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</si>
  <si>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</si>
  <si>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</si>
  <si>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</si>
  <si>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</si>
  <si>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</si>
  <si>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</si>
  <si>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</si>
  <si>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</si>
  <si>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</si>
  <si>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</si>
  <si>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</si>
  <si>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</si>
  <si>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</si>
  <si>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</si>
  <si>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</si>
  <si>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</si>
  <si>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</si>
  <si>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</si>
  <si>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</si>
  <si>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</si>
  <si>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</si>
  <si>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</si>
  <si>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</si>
  <si>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</si>
  <si>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</si>
  <si>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</si>
  <si>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</si>
  <si>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</si>
  <si>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</si>
  <si>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</si>
  <si>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</si>
  <si>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</si>
  <si>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</si>
  <si>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</si>
  <si>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</si>
  <si>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</si>
  <si>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</si>
  <si>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</si>
  <si>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</si>
  <si>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</si>
  <si>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</si>
  <si>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</si>
  <si>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</si>
  <si>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</si>
  <si>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</si>
  <si>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</si>
  <si>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</si>
  <si>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</si>
  <si>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</si>
  <si>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</si>
  <si>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</si>
  <si>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</si>
  <si>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</si>
  <si>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</si>
  <si>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</si>
  <si>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</si>
  <si>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</si>
  <si>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</si>
  <si>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</si>
  <si>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</si>
  <si>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</si>
  <si>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</si>
  <si>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</si>
  <si>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</si>
  <si>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</si>
  <si>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</si>
  <si>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</si>
  <si>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</si>
  <si>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</si>
  <si>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</si>
  <si>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</si>
  <si>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</si>
  <si>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</si>
  <si>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</si>
  <si>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</si>
  <si>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</si>
  <si>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</si>
  <si>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</si>
  <si>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</si>
  <si>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</si>
  <si>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</si>
  <si>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</si>
  <si>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</si>
  <si>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</si>
  <si>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</si>
  <si>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</si>
  <si>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</si>
  <si>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</si>
  <si>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</si>
  <si>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</si>
  <si>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</si>
  <si>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</si>
  <si>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</si>
  <si>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</si>
  <si>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</si>
  <si>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</si>
  <si>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</si>
  <si>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</si>
  <si>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</si>
  <si>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</si>
  <si>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</si>
  <si>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</si>
  <si>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</si>
  <si>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</si>
  <si>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</si>
  <si>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</si>
  <si>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</si>
  <si>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</si>
  <si>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</si>
  <si>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</si>
  <si>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</si>
  <si>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</si>
  <si>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</si>
  <si>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</si>
  <si>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</si>
  <si>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</si>
  <si>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</si>
  <si>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</si>
  <si>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</si>
  <si>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</si>
  <si>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</si>
  <si>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</si>
  <si>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</si>
  <si>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</si>
  <si>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</si>
  <si>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</si>
  <si>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</si>
  <si>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</si>
  <si>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</si>
  <si>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</si>
  <si>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</si>
  <si>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</si>
  <si>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</si>
  <si>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</si>
  <si>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</si>
  <si>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</si>
  <si>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</si>
  <si>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</si>
  <si>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</si>
  <si>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</si>
  <si>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</si>
  <si>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</si>
  <si>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</si>
  <si>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</si>
  <si>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</si>
  <si>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</si>
  <si>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</si>
  <si>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</si>
  <si>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</si>
  <si>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</si>
  <si>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</si>
  <si>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</si>
  <si>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</si>
  <si>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</si>
  <si>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</si>
  <si>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</si>
  <si>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</si>
  <si>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</si>
  <si>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</si>
  <si>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</si>
  <si>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</si>
  <si>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</si>
  <si>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</si>
  <si>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</si>
  <si>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</si>
  <si>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</si>
  <si>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</si>
  <si>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</si>
  <si>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</si>
  <si>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</si>
  <si>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</si>
  <si>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</si>
  <si>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</si>
  <si>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</si>
  <si>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</si>
  <si>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</si>
  <si>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</si>
  <si>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</si>
  <si>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</si>
  <si>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</si>
  <si>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</si>
  <si>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</si>
  <si>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</si>
  <si>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</si>
  <si>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</si>
  <si>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</si>
  <si>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</si>
  <si>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</si>
  <si>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</si>
  <si>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</si>
  <si>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</si>
  <si>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</si>
  <si>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</si>
  <si>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</si>
  <si>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</si>
  <si>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</si>
  <si>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</si>
  <si>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</si>
  <si>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</si>
  <si>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</si>
  <si>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</si>
  <si>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</si>
  <si>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</si>
  <si>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</si>
  <si>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</si>
  <si>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</si>
  <si>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</si>
  <si>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</si>
  <si>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</si>
  <si>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</si>
  <si>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</si>
  <si>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</si>
  <si>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</si>
  <si>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</si>
  <si>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</si>
  <si>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</si>
  <si>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</si>
  <si>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</si>
  <si>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</si>
  <si>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</si>
  <si>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</si>
  <si>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</si>
  <si>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</si>
  <si>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</si>
  <si>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</si>
  <si>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</si>
  <si>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</si>
  <si>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</si>
  <si>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</si>
  <si>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</si>
  <si>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</si>
  <si>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</si>
  <si>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</si>
  <si>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</si>
  <si>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</si>
  <si>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</si>
  <si>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</si>
  <si>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</si>
  <si>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</si>
  <si>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</si>
  <si>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</si>
  <si>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</si>
  <si>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</si>
  <si>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</si>
  <si>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</si>
  <si>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</si>
  <si>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</si>
  <si>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</si>
  <si>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</si>
  <si>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</si>
  <si>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</si>
  <si>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</si>
  <si>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</si>
  <si>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</si>
  <si>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</si>
  <si>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</si>
  <si>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</si>
  <si>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</si>
  <si>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</si>
  <si>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</si>
  <si>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</si>
  <si>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</si>
  <si>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</si>
  <si>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</si>
  <si>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</si>
  <si>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</si>
  <si>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</si>
  <si>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</si>
  <si>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</si>
  <si>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</si>
  <si>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</si>
  <si>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</si>
  <si>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</si>
  <si>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</si>
  <si>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</si>
  <si>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</si>
  <si>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</si>
  <si>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</si>
  <si>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</si>
  <si>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</si>
  <si>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</si>
  <si>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</si>
  <si>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</si>
  <si>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</si>
  <si>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</si>
  <si>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</si>
  <si>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</si>
  <si>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</si>
  <si>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</si>
  <si>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</si>
  <si>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</si>
  <si>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</si>
  <si>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</si>
  <si>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</si>
  <si>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</si>
  <si>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</si>
  <si>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</si>
  <si>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</si>
  <si>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</si>
  <si>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</si>
  <si>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</si>
  <si>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</si>
  <si>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</si>
  <si>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</si>
  <si>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</si>
  <si>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</si>
  <si>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</si>
  <si>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</si>
  <si>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</si>
  <si>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</si>
  <si>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</si>
  <si>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</si>
  <si>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</si>
  <si>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</si>
  <si>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</si>
  <si>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</si>
  <si>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</si>
  <si>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</si>
  <si>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</si>
  <si>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</si>
  <si>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</si>
  <si>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</si>
  <si>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</si>
  <si>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</si>
  <si>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</si>
  <si>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</si>
  <si>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</si>
  <si>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</si>
  <si>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</si>
  <si>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</si>
  <si>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</si>
  <si>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</si>
  <si>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</si>
  <si>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</si>
  <si>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</si>
  <si>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</si>
  <si>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</si>
  <si>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</si>
  <si>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</si>
  <si>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</si>
  <si>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</si>
  <si>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</si>
  <si>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</si>
  <si>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</si>
  <si>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</si>
  <si>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</si>
  <si>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</si>
  <si>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</si>
  <si>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</si>
  <si>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</si>
  <si>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</si>
  <si>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</si>
  <si>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</si>
  <si>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</si>
  <si>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</si>
  <si>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</si>
  <si>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</si>
  <si>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</si>
  <si>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</si>
  <si>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</si>
  <si>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</si>
  <si>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</si>
  <si>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</si>
  <si>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</si>
  <si>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</si>
  <si>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</si>
  <si>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</si>
  <si>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</si>
  <si>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</si>
  <si>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</si>
  <si>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</si>
  <si>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</si>
  <si>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</si>
  <si>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</si>
  <si>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</si>
  <si>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</si>
  <si>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</si>
  <si>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</si>
  <si>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</si>
  <si>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</si>
  <si>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</si>
  <si>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</si>
  <si>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</si>
  <si>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</si>
  <si>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</si>
  <si>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</si>
  <si>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</si>
  <si>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</si>
  <si>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</si>
  <si>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</si>
  <si>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</si>
  <si>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</si>
  <si>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</si>
  <si>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</si>
  <si>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</si>
  <si>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</si>
  <si>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</si>
  <si>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</si>
  <si>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</si>
  <si>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</si>
  <si>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</si>
  <si>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</si>
  <si>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</si>
  <si>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</si>
  <si>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</si>
  <si>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</si>
  <si>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</si>
  <si>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</si>
  <si>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</si>
  <si>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</si>
  <si>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</si>
  <si>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</si>
  <si>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</si>
  <si>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</si>
  <si>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</si>
  <si>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</si>
  <si>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</si>
  <si>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</si>
  <si>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</si>
  <si>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</si>
  <si>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</si>
  <si>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</si>
  <si>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</si>
  <si>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</si>
  <si>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</si>
  <si>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</si>
  <si>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</si>
  <si>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</si>
  <si>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</si>
  <si>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</si>
  <si>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</si>
  <si>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</si>
  <si>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</si>
  <si>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</si>
  <si>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</si>
  <si>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</si>
  <si>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</si>
  <si>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</si>
  <si>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</si>
  <si>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</si>
  <si>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</si>
  <si>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</si>
  <si>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</si>
  <si>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</si>
  <si>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</si>
  <si>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</si>
  <si>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</si>
  <si>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</si>
  <si>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</si>
  <si>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</si>
  <si>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</si>
  <si>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</si>
  <si>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</si>
  <si>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</si>
  <si>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</si>
  <si>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</si>
  <si>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</si>
  <si>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</si>
  <si>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</si>
  <si>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</si>
  <si>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</si>
  <si>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</si>
  <si>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</si>
  <si>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</si>
  <si>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</si>
  <si>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</si>
  <si>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</si>
  <si>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</si>
  <si>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</si>
  <si>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</si>
  <si>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</si>
  <si>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</si>
  <si>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</si>
  <si>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</si>
  <si>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</si>
  <si>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</si>
  <si>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</si>
  <si>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</si>
  <si>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</si>
  <si>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</si>
  <si>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</si>
  <si>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</si>
  <si>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</si>
  <si>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</si>
  <si>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</si>
  <si>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</si>
  <si>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</si>
  <si>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</si>
  <si>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</si>
  <si>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</si>
  <si>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</si>
  <si>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</si>
  <si>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</si>
  <si>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</si>
  <si>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</si>
  <si>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</si>
  <si>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</si>
  <si>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</si>
  <si>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</si>
  <si>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</si>
  <si>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</si>
  <si>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</si>
  <si>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</si>
  <si>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</si>
  <si>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</si>
  <si>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</si>
  <si>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</si>
  <si>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</si>
  <si>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</si>
  <si>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</si>
  <si>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</si>
  <si>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</si>
  <si>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</si>
  <si>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</si>
  <si>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</si>
  <si>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</si>
  <si>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</si>
  <si>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</si>
  <si>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</si>
  <si>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</si>
  <si>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</si>
  <si>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</si>
  <si>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</si>
  <si>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</si>
  <si>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</si>
  <si>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</si>
  <si>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</si>
  <si>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</si>
  <si>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</si>
  <si>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</si>
  <si>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</si>
  <si>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</si>
  <si>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</si>
  <si>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</si>
  <si>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</si>
  <si>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</si>
  <si>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</si>
  <si>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</si>
  <si>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</si>
  <si>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</si>
  <si>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</si>
  <si>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</si>
  <si>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</si>
  <si>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</si>
  <si>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</si>
  <si>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</si>
  <si>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</si>
  <si>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</si>
  <si>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</si>
  <si>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</si>
  <si>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</si>
  <si>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</si>
  <si>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</si>
  <si>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</si>
  <si>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</si>
  <si>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</si>
  <si>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</si>
  <si>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</si>
  <si>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</si>
  <si>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</si>
  <si>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</si>
  <si>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</si>
  <si>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</si>
  <si>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</si>
  <si>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</si>
  <si>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</si>
  <si>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</si>
  <si>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</si>
  <si>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</si>
  <si>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</si>
  <si>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</si>
  <si>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</si>
  <si>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</si>
  <si>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</si>
  <si>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</si>
  <si>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</si>
  <si>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</si>
  <si>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</si>
  <si>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</si>
  <si>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</si>
  <si>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</si>
  <si>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</si>
  <si>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</si>
  <si>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</si>
  <si>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</si>
  <si>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</si>
  <si>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</si>
  <si>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</si>
  <si>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</si>
  <si>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</si>
  <si>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</si>
  <si>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</si>
  <si>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</si>
  <si>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</si>
  <si>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</si>
  <si>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</si>
  <si>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</si>
  <si>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</si>
  <si>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</si>
  <si>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</si>
  <si>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</si>
  <si>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</si>
  <si>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</si>
  <si>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</si>
  <si>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</si>
  <si>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</si>
  <si>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</si>
  <si>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</si>
  <si>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</si>
  <si>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</si>
  <si>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</si>
  <si>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</si>
  <si>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</si>
  <si>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</si>
  <si>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</si>
  <si>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</si>
  <si>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</si>
  <si>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</si>
  <si>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</si>
  <si>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</si>
  <si>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</si>
  <si>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</si>
  <si>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</si>
  <si>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</si>
  <si>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</si>
  <si>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</si>
  <si>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</si>
  <si>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</si>
  <si>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</si>
  <si>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</si>
  <si>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</si>
  <si>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</si>
  <si>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</si>
  <si>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</si>
  <si>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</si>
  <si>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</si>
  <si>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</si>
  <si>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</si>
  <si>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</si>
  <si>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</si>
  <si>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</si>
  <si>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</si>
  <si>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</si>
  <si>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</si>
  <si>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</si>
  <si>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</si>
  <si>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</si>
  <si>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</si>
  <si>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</si>
  <si>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</si>
  <si>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</si>
  <si>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</si>
  <si>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</si>
  <si>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</si>
  <si>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</si>
  <si>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</si>
  <si>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</si>
  <si>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</si>
  <si>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</si>
  <si>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</si>
  <si>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</si>
  <si>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</si>
  <si>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</si>
  <si>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</si>
  <si>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</si>
  <si>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</si>
  <si>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</si>
  <si>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</si>
  <si>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</si>
  <si>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</si>
  <si>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</si>
  <si>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</si>
  <si>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</si>
  <si>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</si>
  <si>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</si>
  <si>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</si>
  <si>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</si>
  <si>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</si>
  <si>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</si>
  <si>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</si>
  <si>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</si>
  <si>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</si>
  <si>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</si>
  <si>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</si>
  <si>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</si>
  <si>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</si>
  <si>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</si>
  <si>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</si>
  <si>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</si>
  <si>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</si>
  <si>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</si>
  <si>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</si>
  <si>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</si>
  <si>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</si>
  <si>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</si>
  <si>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</si>
  <si>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</si>
  <si>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</si>
  <si>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</si>
  <si>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</si>
  <si>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</si>
  <si>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</si>
  <si>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</si>
  <si>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</si>
  <si>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</si>
  <si>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</si>
  <si>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</si>
  <si>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</si>
  <si>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</si>
  <si>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</si>
  <si>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</si>
  <si>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</si>
  <si>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</si>
  <si>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</si>
  <si>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</si>
  <si>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</si>
  <si>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</si>
  <si>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</si>
  <si>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</si>
  <si>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</si>
  <si>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</si>
  <si>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</si>
  <si>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</si>
  <si>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</si>
  <si>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</si>
  <si>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</si>
  <si>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</si>
  <si>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</si>
  <si>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</si>
  <si>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</si>
  <si>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</si>
  <si>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</si>
  <si>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</si>
  <si>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</si>
  <si>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</si>
  <si>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</si>
  <si>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</si>
  <si>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</si>
  <si>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</si>
  <si>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</si>
  <si>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</si>
  <si>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</si>
  <si>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</si>
  <si>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</si>
  <si>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</si>
  <si>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</si>
  <si>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</si>
  <si>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</si>
  <si>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</si>
  <si>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</si>
  <si>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</si>
  <si>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</si>
  <si>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</si>
  <si>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</si>
  <si>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</si>
  <si>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</si>
  <si>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</si>
  <si>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</si>
  <si>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</si>
  <si>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</si>
  <si>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</si>
  <si>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</si>
  <si>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</si>
  <si>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</si>
  <si>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</si>
  <si>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</si>
  <si>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</si>
  <si>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</si>
  <si>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</si>
  <si>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</si>
  <si>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</si>
  <si>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</si>
  <si>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</si>
  <si>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</si>
  <si>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</si>
  <si>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</si>
  <si>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</si>
  <si>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</si>
  <si>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</si>
  <si>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</si>
  <si>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</si>
  <si>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</si>
  <si>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</si>
  <si>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</si>
  <si>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</si>
  <si>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</si>
  <si>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</si>
  <si>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</si>
  <si>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</si>
  <si>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</si>
  <si>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</si>
  <si>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</si>
  <si>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</si>
  <si>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</si>
  <si>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</si>
  <si>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</si>
  <si>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</si>
  <si>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</si>
  <si>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</si>
  <si>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</si>
  <si>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</si>
  <si>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</si>
  <si>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</si>
  <si>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</si>
  <si>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</si>
  <si>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</si>
  <si>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</si>
  <si>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</si>
  <si>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</si>
  <si>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</si>
  <si>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</si>
  <si>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</si>
  <si>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</si>
  <si>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</si>
  <si>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</si>
  <si>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</si>
  <si>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</si>
  <si>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</si>
  <si>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</si>
  <si>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</si>
  <si>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</si>
  <si>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</si>
  <si>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</si>
  <si>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</si>
  <si>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</si>
  <si>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</si>
  <si>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</si>
  <si>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</si>
  <si>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</si>
  <si>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</si>
  <si>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</si>
  <si>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</si>
  <si>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</si>
  <si>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</si>
  <si>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</si>
  <si>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</si>
  <si>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</si>
  <si>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</si>
  <si>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</si>
  <si>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</si>
  <si>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</si>
  <si>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</si>
  <si>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</si>
  <si>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</si>
  <si>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</si>
  <si>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</si>
  <si>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</si>
  <si>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</si>
  <si>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</si>
  <si>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</si>
  <si>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</si>
  <si>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</si>
  <si>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</si>
  <si>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</si>
  <si>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</si>
  <si>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</si>
  <si>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</si>
  <si>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</si>
  <si>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</si>
  <si>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</si>
  <si>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</si>
  <si>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</si>
  <si>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</si>
  <si>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</si>
  <si>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</si>
  <si>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</si>
  <si>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</si>
  <si>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</si>
  <si>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</si>
  <si>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</si>
  <si>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</si>
  <si>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</si>
  <si>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</si>
  <si>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</si>
  <si>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</si>
  <si>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</si>
  <si>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</si>
  <si>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</si>
  <si>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</si>
  <si>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</si>
  <si>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</si>
  <si>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</si>
  <si>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</si>
  <si>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</si>
  <si>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</si>
  <si>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</si>
  <si>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</si>
  <si>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</si>
  <si>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</si>
  <si>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</si>
  <si>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</si>
  <si>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</si>
  <si>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</si>
  <si>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</si>
  <si>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</si>
  <si>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</si>
  <si>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</si>
  <si>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</si>
  <si>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</si>
  <si>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</si>
  <si>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</si>
  <si>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</si>
  <si>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</si>
  <si>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</si>
  <si>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</si>
  <si>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</si>
  <si>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</si>
  <si>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</si>
  <si>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</si>
  <si>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</si>
  <si>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</si>
  <si>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</si>
  <si>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</si>
  <si>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</si>
  <si>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</si>
  <si>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</si>
  <si>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</si>
  <si>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</si>
  <si>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</si>
  <si>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</si>
  <si>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</si>
  <si>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</si>
  <si>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</si>
  <si>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</si>
  <si>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</si>
  <si>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</si>
  <si>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</si>
  <si>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</si>
  <si>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</si>
  <si>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</si>
  <si>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</si>
  <si>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</si>
  <si>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</si>
  <si>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</si>
  <si>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</si>
  <si>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</si>
  <si>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</si>
  <si>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</si>
  <si>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</si>
  <si>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</si>
  <si>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</si>
  <si>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</si>
  <si>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</si>
  <si>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</si>
  <si>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</si>
  <si>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</si>
  <si>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</si>
  <si>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</si>
  <si>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</si>
  <si>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</si>
  <si>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</si>
  <si>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</si>
  <si>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</si>
  <si>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</si>
  <si>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</si>
  <si>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</si>
  <si>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</si>
  <si>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</si>
  <si>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</si>
  <si>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</si>
  <si>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</si>
  <si>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</si>
  <si>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</si>
  <si>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</si>
  <si>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</si>
  <si>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</si>
  <si>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</si>
  <si>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</si>
  <si>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</si>
  <si>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</si>
  <si>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</si>
  <si>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</si>
  <si>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</si>
  <si>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</si>
  <si>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</si>
  <si>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</si>
  <si>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</si>
  <si>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</si>
  <si>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</si>
  <si>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</si>
  <si>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</si>
  <si>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</si>
  <si>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</si>
  <si>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</si>
  <si>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</si>
  <si>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</si>
  <si>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</si>
  <si>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</si>
  <si>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</si>
  <si>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</si>
  <si>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</si>
  <si>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</si>
  <si>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</si>
  <si>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</si>
  <si>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</si>
  <si>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</si>
  <si>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</si>
  <si>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</si>
  <si>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</si>
  <si>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</si>
  <si>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</si>
  <si>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</si>
  <si>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</si>
  <si>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</si>
  <si>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</si>
  <si>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</si>
  <si>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</si>
  <si>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</si>
  <si>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</si>
  <si>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</si>
  <si>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</si>
  <si>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</si>
  <si>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</si>
  <si>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</si>
  <si>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</si>
  <si>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</si>
  <si>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</si>
  <si>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</si>
  <si>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</si>
  <si>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</si>
  <si>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</si>
  <si>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</si>
  <si>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</si>
  <si>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</si>
  <si>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</si>
  <si>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</si>
  <si>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</si>
  <si>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</si>
  <si>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</si>
  <si>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</si>
  <si>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</si>
  <si>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</si>
  <si>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</si>
  <si>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</si>
  <si>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</si>
  <si>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</si>
  <si>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</si>
  <si>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</si>
  <si>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</si>
  <si>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</si>
  <si>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</si>
  <si>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</si>
  <si>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</si>
  <si>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</si>
  <si>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</si>
  <si>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</si>
  <si>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</si>
  <si>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</si>
  <si>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</si>
  <si>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</si>
  <si>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</si>
  <si>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</si>
  <si>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</si>
  <si>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</si>
  <si>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</si>
  <si>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</si>
  <si>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</si>
  <si>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</si>
  <si>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</si>
  <si>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</si>
  <si>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</si>
  <si>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</si>
  <si>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</si>
  <si>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</si>
  <si>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</si>
  <si>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</si>
  <si>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</si>
  <si>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</si>
  <si>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</si>
  <si>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</si>
  <si>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</si>
  <si>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</si>
  <si>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</si>
  <si>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</si>
  <si>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</si>
  <si>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</si>
  <si>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</si>
  <si>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</si>
  <si>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</si>
  <si>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</si>
  <si>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</si>
  <si>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</si>
  <si>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</si>
  <si>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</si>
  <si>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</si>
  <si>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</si>
  <si>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</si>
  <si>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</si>
  <si>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</si>
  <si>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</si>
  <si>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</si>
  <si>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</si>
  <si>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</si>
  <si>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</si>
  <si>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</si>
  <si>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</si>
  <si>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</si>
  <si>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</si>
  <si>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</si>
  <si>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</si>
  <si>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</si>
  <si>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</si>
  <si>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</si>
  <si>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</si>
  <si>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</si>
  <si>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</si>
  <si>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</si>
  <si>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</si>
  <si>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</si>
  <si>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</si>
  <si>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</si>
  <si>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</si>
  <si>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</si>
  <si>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</si>
  <si>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</si>
  <si>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</si>
  <si>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</si>
  <si>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</si>
  <si>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</si>
  <si>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</si>
  <si>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</si>
  <si>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</si>
  <si>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</si>
  <si>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</si>
  <si>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</si>
  <si>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</si>
  <si>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</si>
  <si>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</si>
  <si>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</si>
  <si>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</si>
  <si>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</si>
  <si>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</si>
  <si>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</si>
  <si>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</si>
  <si>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</si>
  <si>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</si>
  <si>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</si>
  <si>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</si>
  <si>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</si>
  <si>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</si>
  <si>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</si>
  <si>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</si>
  <si>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</si>
  <si>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</si>
  <si>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</si>
  <si>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</si>
  <si>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</si>
  <si>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</si>
  <si>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</si>
  <si>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</si>
  <si>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</si>
  <si>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</si>
  <si>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</si>
  <si>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</si>
  <si>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</si>
  <si>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</si>
  <si>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</si>
  <si>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</si>
  <si>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</si>
  <si>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</si>
  <si>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</si>
  <si>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</si>
  <si>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</si>
  <si>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</si>
  <si>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</si>
  <si>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</si>
  <si>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</si>
  <si>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</si>
  <si>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</si>
  <si>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</si>
  <si>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</si>
  <si>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</si>
  <si>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</si>
  <si>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</si>
  <si>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</si>
  <si>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</si>
  <si>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</si>
  <si>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</si>
  <si>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</si>
  <si>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</si>
  <si>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</si>
  <si>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</si>
  <si>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</si>
  <si>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</si>
  <si>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</si>
  <si>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</si>
  <si>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</si>
  <si>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</si>
  <si>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</si>
  <si>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</si>
  <si>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</si>
  <si>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</si>
  <si>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</si>
  <si>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</si>
  <si>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</si>
  <si>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</si>
  <si>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</si>
  <si>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</si>
  <si>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</si>
  <si>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</si>
  <si>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</si>
  <si>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</si>
  <si>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</si>
  <si>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</si>
  <si>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</si>
  <si>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</si>
  <si>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</si>
  <si>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</si>
  <si>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</si>
  <si>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</si>
  <si>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</si>
  <si>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</si>
  <si>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</si>
  <si>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</si>
  <si>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</si>
  <si>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</si>
  <si>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</si>
  <si>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</si>
  <si>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</si>
  <si>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</si>
  <si>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</si>
  <si>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</si>
  <si>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</si>
  <si>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</si>
  <si>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</si>
  <si>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</si>
  <si>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</si>
  <si>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</si>
  <si>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</si>
  <si>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</si>
  <si>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</si>
  <si>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</si>
  <si>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</si>
  <si>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</si>
  <si>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</si>
  <si>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</si>
  <si>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</si>
  <si>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</si>
  <si>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</si>
  <si>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</si>
  <si>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</si>
  <si>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</si>
  <si>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</si>
  <si>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</si>
  <si>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</si>
  <si>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</si>
  <si>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</si>
  <si>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</si>
  <si>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</si>
  <si>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</si>
  <si>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</si>
  <si>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</si>
  <si>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</si>
  <si>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</si>
  <si>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</si>
  <si>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</si>
  <si>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</si>
  <si>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</si>
  <si>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</si>
  <si>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</si>
  <si>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</si>
  <si>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</si>
  <si>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</si>
  <si>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</si>
  <si>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</si>
  <si>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</si>
  <si>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</si>
  <si>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</si>
  <si>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</si>
  <si>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</si>
  <si>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</si>
  <si>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</si>
  <si>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</si>
  <si>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</si>
  <si>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</si>
  <si>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</si>
  <si>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</si>
  <si>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</si>
  <si>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</si>
  <si>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</si>
  <si>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</si>
  <si>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</si>
  <si>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</si>
  <si>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</si>
  <si>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</si>
  <si>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</si>
  <si>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</si>
  <si>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</si>
  <si>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</si>
  <si>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</si>
  <si>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</si>
  <si>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</si>
  <si>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</si>
  <si>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</si>
  <si>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</si>
  <si>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</si>
  <si>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</si>
  <si>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</si>
  <si>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</si>
  <si>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</si>
  <si>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</si>
  <si>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</si>
  <si>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</si>
  <si>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</si>
  <si>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</si>
  <si>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</si>
  <si>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</si>
  <si>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</si>
  <si>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</si>
  <si>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</si>
  <si>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</si>
  <si>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</si>
  <si>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</si>
  <si>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</si>
  <si>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</si>
  <si>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</si>
  <si>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</si>
  <si>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</si>
  <si>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</si>
  <si>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</si>
  <si>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</si>
  <si>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</si>
  <si>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</si>
  <si>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</si>
  <si>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</si>
  <si>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</si>
  <si>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</si>
  <si>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</si>
  <si>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</si>
  <si>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</si>
  <si>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</si>
  <si>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</si>
  <si>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</si>
  <si>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</si>
  <si>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</si>
  <si>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</si>
  <si>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</si>
  <si>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</si>
  <si>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</si>
  <si>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</si>
  <si>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</si>
  <si>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</si>
  <si>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</si>
  <si>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</si>
  <si>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</si>
  <si>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</si>
  <si>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</si>
  <si>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</si>
  <si>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</si>
  <si>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</si>
  <si>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</si>
  <si>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</si>
  <si>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</si>
  <si>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</si>
  <si>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</si>
  <si>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</si>
  <si>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</si>
  <si>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</si>
  <si>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</si>
  <si>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</si>
  <si>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</si>
  <si>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</si>
  <si>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</si>
  <si>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</si>
  <si>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</si>
  <si>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</si>
  <si>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</si>
  <si>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</si>
  <si>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</si>
  <si>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</si>
  <si>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</si>
  <si>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</si>
  <si>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</si>
  <si>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</si>
  <si>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</si>
  <si>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</si>
  <si>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</si>
  <si>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</si>
  <si>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</si>
  <si>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</si>
  <si>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</si>
  <si>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</si>
  <si>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</si>
  <si>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</si>
  <si>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</si>
  <si>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</si>
  <si>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</si>
  <si>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</si>
  <si>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</si>
  <si>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</si>
  <si>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</si>
  <si>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</si>
  <si>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</si>
  <si>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</si>
  <si>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</si>
  <si>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</si>
  <si>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</si>
  <si>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</si>
  <si>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</si>
  <si>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</si>
  <si>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</si>
  <si>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</si>
  <si>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</si>
  <si>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</si>
  <si>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</si>
  <si>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</si>
  <si>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</si>
  <si>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</si>
  <si>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</si>
  <si>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</si>
  <si>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</si>
  <si>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</si>
  <si>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</si>
  <si>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</si>
  <si>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</si>
  <si>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</si>
  <si>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</si>
  <si>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</si>
  <si>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</si>
  <si>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</si>
  <si>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</si>
  <si>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</si>
  <si>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</si>
  <si>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</si>
  <si>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</si>
  <si>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</si>
  <si>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</si>
  <si>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</si>
  <si>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</si>
  <si>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</si>
  <si>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</si>
  <si>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</si>
  <si>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</si>
  <si>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</si>
  <si>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</si>
  <si>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</si>
  <si>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</si>
  <si>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</si>
  <si>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</si>
  <si>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</si>
  <si>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</si>
  <si>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</si>
  <si>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</si>
  <si>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</si>
  <si>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</si>
  <si>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</si>
  <si>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</si>
  <si>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</si>
  <si>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</si>
  <si>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</si>
  <si>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</si>
  <si>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</si>
  <si>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</si>
  <si>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</si>
  <si>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</si>
  <si>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</si>
  <si>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</si>
  <si>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</si>
  <si>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</si>
  <si>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</si>
  <si>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</si>
  <si>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</si>
  <si>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</si>
  <si>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</si>
  <si>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</si>
  <si>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</si>
  <si>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</si>
  <si>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</si>
  <si>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</si>
  <si>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</si>
  <si>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</si>
  <si>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</si>
  <si>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</si>
  <si>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</si>
  <si>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</si>
  <si>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</si>
  <si>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</si>
  <si>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</si>
  <si>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</si>
  <si>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</si>
  <si>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</si>
  <si>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</si>
  <si>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</si>
  <si>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</si>
  <si>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</si>
  <si>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</si>
  <si>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</si>
  <si>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</si>
  <si>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</si>
  <si>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</si>
  <si>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</si>
  <si>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</si>
  <si>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</si>
  <si>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</si>
  <si>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</si>
  <si>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</si>
  <si>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</si>
  <si>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</si>
  <si>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</si>
  <si>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</si>
  <si>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</si>
  <si>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</si>
  <si>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</si>
  <si>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</si>
  <si>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</si>
  <si>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</si>
  <si>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</si>
  <si>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</si>
  <si>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</si>
  <si>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</si>
  <si>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</si>
  <si>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</si>
  <si>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</si>
  <si>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</si>
  <si>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</si>
  <si>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</si>
  <si>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</si>
  <si>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</si>
  <si>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</si>
  <si>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</si>
  <si>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</si>
  <si>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</si>
  <si>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</si>
  <si>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</si>
  <si>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</si>
  <si>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</si>
  <si>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</si>
  <si>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</si>
  <si>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</si>
  <si>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</si>
  <si>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</si>
  <si>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</si>
  <si>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</si>
  <si>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</si>
  <si>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</si>
  <si>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</si>
  <si>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</si>
  <si>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</si>
  <si>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</si>
  <si>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</si>
  <si>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</si>
  <si>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</si>
  <si>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</si>
  <si>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</si>
  <si>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</si>
  <si>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</si>
  <si>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</si>
  <si>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</si>
  <si>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</si>
  <si>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</si>
  <si>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</si>
  <si>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</si>
  <si>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</si>
  <si>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</si>
  <si>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</si>
  <si>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</si>
  <si>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</si>
  <si>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</si>
  <si>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</si>
  <si>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</si>
  <si>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</si>
  <si>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</si>
  <si>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</si>
  <si>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</si>
  <si>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</si>
  <si>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</si>
  <si>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</si>
  <si>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</si>
  <si>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</si>
  <si>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</si>
  <si>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</si>
  <si>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</si>
  <si>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</si>
  <si>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</si>
  <si>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</si>
  <si>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</si>
  <si>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</si>
  <si>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</si>
  <si>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</si>
  <si>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</si>
  <si>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</si>
  <si>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</si>
  <si>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</si>
  <si>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</si>
  <si>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</si>
  <si>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</si>
  <si>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</si>
  <si>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</si>
  <si>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</si>
  <si>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</si>
  <si>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</si>
  <si>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</si>
  <si>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</si>
  <si>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</si>
  <si>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</si>
  <si>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</si>
  <si>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</si>
  <si>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</si>
  <si>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</si>
  <si>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</si>
  <si>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</si>
  <si>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</si>
  <si>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</si>
  <si>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</si>
  <si>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</si>
  <si>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</si>
  <si>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</si>
  <si>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</si>
  <si>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</si>
  <si>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</si>
  <si>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</si>
  <si>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</si>
  <si>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</si>
  <si>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</si>
  <si>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</si>
  <si>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</si>
  <si>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</si>
  <si>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</si>
  <si>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</si>
  <si>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</si>
  <si>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</si>
  <si>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</si>
  <si>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</si>
  <si>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</si>
  <si>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</si>
  <si>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</si>
  <si>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</si>
  <si>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</si>
  <si>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</si>
  <si>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</si>
  <si>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</si>
  <si>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</si>
  <si>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</si>
  <si>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</si>
  <si>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</si>
  <si>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</si>
  <si>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</si>
  <si>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</si>
  <si>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</si>
  <si>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</si>
  <si>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</si>
  <si>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</si>
  <si>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</si>
  <si>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</si>
  <si>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</si>
  <si>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</si>
  <si>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</si>
  <si>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</si>
  <si>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</si>
  <si>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</si>
  <si>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</si>
  <si>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</si>
  <si>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</si>
  <si>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</si>
  <si>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</si>
  <si>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</si>
  <si>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</si>
  <si>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</si>
  <si>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</si>
  <si>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</si>
  <si>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</si>
  <si>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</si>
  <si>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</si>
  <si>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</si>
  <si>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</si>
  <si>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</si>
  <si>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</si>
  <si>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</si>
  <si>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</si>
  <si>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</si>
  <si>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</si>
  <si>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</si>
  <si>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</si>
  <si>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</si>
  <si>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</si>
  <si>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</si>
  <si>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</si>
  <si>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</si>
  <si>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</si>
  <si>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</si>
  <si>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</si>
  <si>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</si>
  <si>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</si>
  <si>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</si>
  <si>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</si>
  <si>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</si>
  <si>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</si>
  <si>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</si>
  <si>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</si>
  <si>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</si>
  <si>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</si>
  <si>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</si>
  <si>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</si>
  <si>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</si>
  <si>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</si>
  <si>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</si>
  <si>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</si>
  <si>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</si>
  <si>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</si>
  <si>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</si>
  <si>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</si>
  <si>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</si>
  <si>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</si>
  <si>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</si>
  <si>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</si>
  <si>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</si>
  <si>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</si>
  <si>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</si>
  <si>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</si>
  <si>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</si>
  <si>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</si>
  <si>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</si>
  <si>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</si>
  <si>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</si>
  <si>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</si>
  <si>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</si>
  <si>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</si>
  <si>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</si>
  <si>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</si>
  <si>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</si>
  <si>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</si>
  <si>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</si>
  <si>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</si>
  <si>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</si>
  <si>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</si>
  <si>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</si>
  <si>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</si>
  <si>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</si>
  <si>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</si>
  <si>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</si>
  <si>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</si>
  <si>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</si>
  <si>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</si>
  <si>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</si>
  <si>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</si>
  <si>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</si>
  <si>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</si>
  <si>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</si>
  <si>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</si>
  <si>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</si>
  <si>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</si>
  <si>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</si>
  <si>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</si>
  <si>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</si>
  <si>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</si>
  <si>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</si>
  <si>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</si>
  <si>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</si>
  <si>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</si>
  <si>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</si>
  <si>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</si>
  <si>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</si>
  <si>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</si>
  <si>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</si>
  <si>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</si>
  <si>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</si>
  <si>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</si>
  <si>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</si>
  <si>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</si>
  <si>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</si>
  <si>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</si>
  <si>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</si>
  <si>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</si>
  <si>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</si>
  <si>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</si>
  <si>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</si>
  <si>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</si>
  <si>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</si>
  <si>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</si>
  <si>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</si>
  <si>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</si>
  <si>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</si>
  <si>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</si>
  <si>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</si>
  <si>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</si>
  <si>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</si>
  <si>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</si>
  <si>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</si>
  <si>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</si>
  <si>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</si>
  <si>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</si>
  <si>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</si>
  <si>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</si>
  <si>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</si>
  <si>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</si>
  <si>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</si>
  <si>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</si>
  <si>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</si>
  <si>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</si>
  <si>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</si>
  <si>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</si>
  <si>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</si>
  <si>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</si>
  <si>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</si>
  <si>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</si>
  <si>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</si>
  <si>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</si>
  <si>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</si>
  <si>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</si>
  <si>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</si>
  <si>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</si>
  <si>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</si>
  <si>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</si>
  <si>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</si>
  <si>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</si>
  <si>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</si>
  <si>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</si>
  <si>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</si>
  <si>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</si>
  <si>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</si>
  <si>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</si>
  <si>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</si>
  <si>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</si>
  <si>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</si>
  <si>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</si>
  <si>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</si>
  <si>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</si>
  <si>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</si>
  <si>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</si>
  <si>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</si>
  <si>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</si>
  <si>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</si>
  <si>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</si>
  <si>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</si>
  <si>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</si>
  <si>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</si>
  <si>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</si>
  <si>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</si>
  <si>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</si>
  <si>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</si>
  <si>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</si>
  <si>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</si>
  <si>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</si>
  <si>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</si>
  <si>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</si>
  <si>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</si>
  <si>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</si>
  <si>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</si>
  <si>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</si>
  <si>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</si>
  <si>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</si>
  <si>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</si>
  <si>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</si>
  <si>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</si>
  <si>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</si>
  <si>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</si>
  <si>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</si>
  <si>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</si>
  <si>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</si>
  <si>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</si>
  <si>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</si>
  <si>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</si>
  <si>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</si>
  <si>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</si>
  <si>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</si>
  <si>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</si>
  <si>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</si>
  <si>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</si>
  <si>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</si>
  <si>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</si>
  <si>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</si>
  <si>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</si>
  <si>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</si>
  <si>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</si>
  <si>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</si>
  <si>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</si>
  <si>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</si>
  <si>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</si>
  <si>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</si>
  <si>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</si>
  <si>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</si>
  <si>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</si>
  <si>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</si>
  <si>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</si>
  <si>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</si>
  <si>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</si>
  <si>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</si>
  <si>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</si>
  <si>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</si>
  <si>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</si>
  <si>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</si>
  <si>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</si>
  <si>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</si>
  <si>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</si>
  <si>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</si>
  <si>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</si>
  <si>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</si>
  <si>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</si>
  <si>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</si>
  <si>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</si>
  <si>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</si>
  <si>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DOMAŠINEC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</si>
</sst>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472532.89999999997</v>
      </c>
      <c r="D2" s="6">
        <f>'PR-RAS'!E6</f>
        <v>617670.23</v>
      </c>
      <c r="E2" s="6">
        <v>0</v>
      </c>
      <c r="F2" s="6">
        <v>0</v>
      </c>
      <c r="G2" s="7">
        <f t="shared" ref="G2:G264" si="0">(B2/1000)*(C2*1+D2*2)</f>
        <v>1707.8733599999998</v>
      </c>
      <c r="H2" s="7">
        <f t="shared" ref="H2:H264" si="1">ABS(C2-ROUND(C2,0))+ABS(D2-ROUND(D2,0))</f>
        <v>0.33000000001629815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439509.63</v>
      </c>
      <c r="D46" s="1">
        <f>'PR-RAS'!E50</f>
        <v>571180.85</v>
      </c>
      <c r="E46" s="1">
        <v>0</v>
      </c>
      <c r="F46" s="1">
        <v>0</v>
      </c>
      <c r="G46" s="2">
        <f t="shared" si="0"/>
        <v>71184.209849999999</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437964.2</v>
      </c>
      <c r="D64" s="1">
        <f>'PR-RAS'!E68</f>
        <v>570303.35</v>
      </c>
      <c r="E64" s="1">
        <v>0</v>
      </c>
      <c r="F64" s="1">
        <v>0</v>
      </c>
      <c r="G64" s="2">
        <f t="shared" si="0"/>
        <v>99449.96669999999</v>
      </c>
      <c r="H64" s="2">
        <f t="shared" si="1"/>
        <v>0.54999999998835847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434479.51</v>
      </c>
      <c r="D65" s="1">
        <f>'PR-RAS'!E69</f>
        <v>570303.35</v>
      </c>
      <c r="E65" s="1">
        <v>0</v>
      </c>
      <c r="F65" s="1">
        <v>0</v>
      </c>
      <c r="G65" s="2">
        <f t="shared" si="0"/>
        <v>100805.51744</v>
      </c>
      <c r="H65" s="2">
        <f t="shared" si="1"/>
        <v>0.83999999996740371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3484.69</v>
      </c>
      <c r="D66" s="1">
        <f>'PR-RAS'!E70</f>
        <v>0</v>
      </c>
      <c r="E66" s="1">
        <v>0</v>
      </c>
      <c r="F66" s="1">
        <v>0</v>
      </c>
      <c r="G66" s="2">
        <f t="shared" si="0"/>
        <v>226.50485</v>
      </c>
      <c r="H66" s="2">
        <f t="shared" si="1"/>
        <v>0.30999999999994543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1545.43</v>
      </c>
      <c r="D70" s="1">
        <f>'PR-RAS'!E74</f>
        <v>877.5</v>
      </c>
      <c r="E70" s="1">
        <v>0</v>
      </c>
      <c r="F70" s="1">
        <v>0</v>
      </c>
      <c r="G70" s="2">
        <f t="shared" si="0"/>
        <v>227.72967000000003</v>
      </c>
      <c r="H70" s="2">
        <f t="shared" si="1"/>
        <v>0.93000000000006366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1545.43</v>
      </c>
      <c r="D71" s="1">
        <f>'PR-RAS'!E75</f>
        <v>877.5</v>
      </c>
      <c r="E71" s="1">
        <v>0</v>
      </c>
      <c r="F71" s="1">
        <v>0</v>
      </c>
      <c r="G71" s="2">
        <f t="shared" si="0"/>
        <v>231.03010000000003</v>
      </c>
      <c r="H71" s="2">
        <f t="shared" si="1"/>
        <v>0.93000000000006366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0.59</v>
      </c>
      <c r="D78" s="1">
        <f>'PR-RAS'!E82</f>
        <v>4.0599999999999996</v>
      </c>
      <c r="E78" s="1">
        <v>0</v>
      </c>
      <c r="F78" s="1">
        <v>0</v>
      </c>
      <c r="G78" s="2">
        <f t="shared" si="0"/>
        <v>0.67066999999999988</v>
      </c>
      <c r="H78" s="2">
        <f t="shared" si="1"/>
        <v>0.46999999999999964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0.59</v>
      </c>
      <c r="D79" s="1">
        <f>'PR-RAS'!E83</f>
        <v>4.0599999999999996</v>
      </c>
      <c r="E79" s="1">
        <v>0</v>
      </c>
      <c r="F79" s="1">
        <v>0</v>
      </c>
      <c r="G79" s="2">
        <f t="shared" si="0"/>
        <v>0.67937999999999987</v>
      </c>
      <c r="H79" s="2">
        <f t="shared" si="1"/>
        <v>0.46999999999999964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0.59</v>
      </c>
      <c r="D81" s="1">
        <f>'PR-RAS'!E85</f>
        <v>4.0599999999999996</v>
      </c>
      <c r="E81" s="1">
        <v>0</v>
      </c>
      <c r="F81" s="1">
        <v>0</v>
      </c>
      <c r="G81" s="2">
        <f t="shared" si="0"/>
        <v>0.69679999999999997</v>
      </c>
      <c r="H81" s="2">
        <f t="shared" si="1"/>
        <v>0.46999999999999964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11214.99</v>
      </c>
      <c r="D102" s="1">
        <f>'PR-RAS'!E106</f>
        <v>11861</v>
      </c>
      <c r="E102" s="1">
        <v>0</v>
      </c>
      <c r="F102" s="1">
        <v>0</v>
      </c>
      <c r="G102" s="2">
        <f t="shared" si="0"/>
        <v>3528.6359900000002</v>
      </c>
      <c r="H102" s="2">
        <f t="shared" si="1"/>
        <v>1.0000000000218279E-2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11214.99</v>
      </c>
      <c r="D108" s="1">
        <f>'PR-RAS'!E112</f>
        <v>11861</v>
      </c>
      <c r="E108" s="1">
        <v>0</v>
      </c>
      <c r="F108" s="1">
        <v>0</v>
      </c>
      <c r="G108" s="2">
        <f t="shared" si="0"/>
        <v>3738.2579299999998</v>
      </c>
      <c r="H108" s="2">
        <f t="shared" si="1"/>
        <v>1.0000000000218279E-2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11214.99</v>
      </c>
      <c r="D113" s="1">
        <f>'PR-RAS'!E117</f>
        <v>11861</v>
      </c>
      <c r="E113" s="1">
        <v>0</v>
      </c>
      <c r="F113" s="1">
        <v>0</v>
      </c>
      <c r="G113" s="2">
        <f t="shared" si="0"/>
        <v>3912.9428800000001</v>
      </c>
      <c r="H113" s="2">
        <f t="shared" si="1"/>
        <v>1.0000000000218279E-2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478.72</v>
      </c>
      <c r="D120" s="1">
        <f>'PR-RAS'!E124</f>
        <v>1024.75</v>
      </c>
      <c r="E120" s="1">
        <v>0</v>
      </c>
      <c r="F120" s="1">
        <v>0</v>
      </c>
      <c r="G120" s="2">
        <f t="shared" si="0"/>
        <v>300.85818</v>
      </c>
      <c r="H120" s="2">
        <f t="shared" si="1"/>
        <v>0.52999999999997272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38.799999999999997</v>
      </c>
      <c r="E121" s="1">
        <v>0</v>
      </c>
      <c r="F121" s="1">
        <v>0</v>
      </c>
      <c r="G121" s="2">
        <f t="shared" si="0"/>
        <v>9.3119999999999994</v>
      </c>
      <c r="H121" s="2">
        <f t="shared" si="1"/>
        <v>0.20000000000000284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38.799999999999997</v>
      </c>
      <c r="E122" s="1">
        <v>0</v>
      </c>
      <c r="F122" s="1">
        <v>0</v>
      </c>
      <c r="G122" s="2">
        <f t="shared" si="0"/>
        <v>9.3895999999999997</v>
      </c>
      <c r="H122" s="2">
        <f t="shared" si="1"/>
        <v>0.20000000000000284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478.72</v>
      </c>
      <c r="D124" s="1">
        <f>'PR-RAS'!E128</f>
        <v>985.95</v>
      </c>
      <c r="E124" s="1">
        <v>0</v>
      </c>
      <c r="F124" s="1">
        <v>0</v>
      </c>
      <c r="G124" s="2">
        <f t="shared" si="0"/>
        <v>301.42625999999996</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478.72</v>
      </c>
      <c r="D125" s="1">
        <f>'PR-RAS'!E129</f>
        <v>390</v>
      </c>
      <c r="E125" s="1">
        <v>0</v>
      </c>
      <c r="F125" s="1">
        <v>0</v>
      </c>
      <c r="G125" s="2">
        <f t="shared" si="0"/>
        <v>156.08127999999999</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595.95000000000005</v>
      </c>
      <c r="E126" s="1">
        <v>0</v>
      </c>
      <c r="F126" s="1">
        <v>0</v>
      </c>
      <c r="G126" s="2">
        <f t="shared" si="0"/>
        <v>148.98750000000001</v>
      </c>
      <c r="H126" s="2">
        <f t="shared" si="1"/>
        <v>4.9999999999954525E-2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20861.36</v>
      </c>
      <c r="D129" s="1">
        <f>'PR-RAS'!E133</f>
        <v>33529.57</v>
      </c>
      <c r="E129" s="1">
        <v>0</v>
      </c>
      <c r="F129" s="1">
        <v>0</v>
      </c>
      <c r="G129" s="2">
        <f t="shared" si="0"/>
        <v>11253.824000000001</v>
      </c>
      <c r="H129" s="2">
        <f t="shared" si="1"/>
        <v>0.79000000000087311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20861.36</v>
      </c>
      <c r="D130" s="1">
        <f>'PR-RAS'!E134</f>
        <v>33529.57</v>
      </c>
      <c r="E130" s="1">
        <v>0</v>
      </c>
      <c r="F130" s="1">
        <v>0</v>
      </c>
      <c r="G130" s="2">
        <f t="shared" si="0"/>
        <v>11341.744500000001</v>
      </c>
      <c r="H130" s="2">
        <f t="shared" si="1"/>
        <v>0.79000000000087311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20861.36</v>
      </c>
      <c r="D131" s="1">
        <f>'PR-RAS'!E135</f>
        <v>33529.57</v>
      </c>
      <c r="E131" s="1">
        <v>0</v>
      </c>
      <c r="F131" s="1">
        <v>0</v>
      </c>
      <c r="G131" s="2">
        <f t="shared" si="0"/>
        <v>11429.665000000001</v>
      </c>
      <c r="H131" s="2">
        <f t="shared" si="1"/>
        <v>0.79000000000087311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467.61</v>
      </c>
      <c r="D135" s="1">
        <f>'PR-RAS'!E139</f>
        <v>70</v>
      </c>
      <c r="E135" s="1">
        <v>0</v>
      </c>
      <c r="F135" s="1">
        <v>0</v>
      </c>
      <c r="G135" s="2">
        <f t="shared" si="0"/>
        <v>81.419740000000004</v>
      </c>
      <c r="H135" s="2">
        <f t="shared" si="1"/>
        <v>0.38999999999998636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467.61</v>
      </c>
      <c r="D146" s="1">
        <f>'PR-RAS'!E150</f>
        <v>70</v>
      </c>
      <c r="E146" s="1">
        <v>0</v>
      </c>
      <c r="F146" s="1">
        <v>0</v>
      </c>
      <c r="G146" s="2">
        <f t="shared" si="0"/>
        <v>88.103449999999995</v>
      </c>
      <c r="H146" s="2">
        <f t="shared" si="1"/>
        <v>0.38999999999998636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457774.93000000005</v>
      </c>
      <c r="D147" s="1">
        <f>'PR-RAS'!E151</f>
        <v>614554.44999999995</v>
      </c>
      <c r="E147" s="1">
        <v>0</v>
      </c>
      <c r="F147" s="1">
        <v>0</v>
      </c>
      <c r="G147" s="2">
        <f t="shared" si="0"/>
        <v>246285.03917999999</v>
      </c>
      <c r="H147" s="2">
        <f t="shared" si="1"/>
        <v>0.51999999990221113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390324.78</v>
      </c>
      <c r="D148" s="1">
        <f>'PR-RAS'!E152</f>
        <v>517346.24</v>
      </c>
      <c r="E148" s="1">
        <v>0</v>
      </c>
      <c r="F148" s="1">
        <v>0</v>
      </c>
      <c r="G148" s="2">
        <f t="shared" si="0"/>
        <v>209477.53722</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319477.13</v>
      </c>
      <c r="D149" s="1">
        <f>'PR-RAS'!E153</f>
        <v>425646.99</v>
      </c>
      <c r="E149" s="1">
        <v>0</v>
      </c>
      <c r="F149" s="1">
        <v>0</v>
      </c>
      <c r="G149" s="2">
        <f t="shared" si="0"/>
        <v>173274.12427999996</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303037.51</v>
      </c>
      <c r="D150" s="1">
        <f>'PR-RAS'!E154</f>
        <v>398427.81</v>
      </c>
      <c r="E150" s="1">
        <v>0</v>
      </c>
      <c r="F150" s="1">
        <v>0</v>
      </c>
      <c r="G150" s="2">
        <f t="shared" si="0"/>
        <v>163884.07636999997</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5380.38</v>
      </c>
      <c r="D152" s="1">
        <f>'PR-RAS'!E156</f>
        <v>11812.35</v>
      </c>
      <c r="E152" s="1">
        <v>0</v>
      </c>
      <c r="F152" s="1">
        <v>0</v>
      </c>
      <c r="G152" s="2">
        <f t="shared" si="0"/>
        <v>4379.7670800000005</v>
      </c>
      <c r="H152" s="2">
        <f t="shared" si="1"/>
        <v>0.73000000000047294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11059.24</v>
      </c>
      <c r="D153" s="1">
        <f>'PR-RAS'!E157</f>
        <v>15406.83</v>
      </c>
      <c r="E153" s="1">
        <v>0</v>
      </c>
      <c r="F153" s="1">
        <v>0</v>
      </c>
      <c r="G153" s="2">
        <f t="shared" si="0"/>
        <v>6364.6808000000001</v>
      </c>
      <c r="H153" s="2">
        <f t="shared" si="1"/>
        <v>0.40999999999985448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17472.77</v>
      </c>
      <c r="D154" s="1">
        <f>'PR-RAS'!E158</f>
        <v>20979.01</v>
      </c>
      <c r="E154" s="1">
        <v>0</v>
      </c>
      <c r="F154" s="1">
        <v>0</v>
      </c>
      <c r="G154" s="2">
        <f t="shared" si="0"/>
        <v>9092.9108699999997</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53374.880000000005</v>
      </c>
      <c r="D155" s="1">
        <f>'PR-RAS'!E159</f>
        <v>70720.240000000005</v>
      </c>
      <c r="E155" s="1">
        <v>0</v>
      </c>
      <c r="F155" s="1">
        <v>0</v>
      </c>
      <c r="G155" s="2">
        <f t="shared" si="0"/>
        <v>30001.565440000002</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154.33000000000001</v>
      </c>
      <c r="D156" s="1">
        <f>'PR-RAS'!E160</f>
        <v>0</v>
      </c>
      <c r="E156" s="1">
        <v>0</v>
      </c>
      <c r="F156" s="1">
        <v>0</v>
      </c>
      <c r="G156" s="2">
        <f t="shared" si="0"/>
        <v>23.921150000000001</v>
      </c>
      <c r="H156" s="2">
        <f t="shared" si="1"/>
        <v>0.33000000000001251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53215.19</v>
      </c>
      <c r="D157" s="1">
        <f>'PR-RAS'!E161</f>
        <v>70720.240000000005</v>
      </c>
      <c r="E157" s="1">
        <v>0</v>
      </c>
      <c r="F157" s="1">
        <v>0</v>
      </c>
      <c r="G157" s="2">
        <f t="shared" si="0"/>
        <v>30366.284520000001</v>
      </c>
      <c r="H157" s="2">
        <f t="shared" si="1"/>
        <v>0.430000000007567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5.36</v>
      </c>
      <c r="D158" s="1">
        <f>'PR-RAS'!E162</f>
        <v>0</v>
      </c>
      <c r="E158" s="1">
        <v>0</v>
      </c>
      <c r="F158" s="1">
        <v>0</v>
      </c>
      <c r="G158" s="2">
        <f t="shared" si="0"/>
        <v>0.84152000000000005</v>
      </c>
      <c r="H158" s="2">
        <f t="shared" si="1"/>
        <v>0.36000000000000032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66718.58</v>
      </c>
      <c r="D159" s="1">
        <f>'PR-RAS'!E163</f>
        <v>95872.12</v>
      </c>
      <c r="E159" s="1">
        <v>0</v>
      </c>
      <c r="F159" s="1">
        <v>0</v>
      </c>
      <c r="G159" s="2">
        <f t="shared" si="0"/>
        <v>40837.12556</v>
      </c>
      <c r="H159" s="2">
        <f t="shared" si="1"/>
        <v>0.53999999999359716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20288.969999999998</v>
      </c>
      <c r="D160" s="1">
        <f>'PR-RAS'!E164</f>
        <v>22736.97</v>
      </c>
      <c r="E160" s="1">
        <v>0</v>
      </c>
      <c r="F160" s="1">
        <v>0</v>
      </c>
      <c r="G160" s="2">
        <f t="shared" si="0"/>
        <v>10456.30269</v>
      </c>
      <c r="H160" s="2">
        <f t="shared" si="1"/>
        <v>6.0000000001309672E-2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1365.62</v>
      </c>
      <c r="D161" s="1">
        <f>'PR-RAS'!E165</f>
        <v>1966.84</v>
      </c>
      <c r="E161" s="1">
        <v>0</v>
      </c>
      <c r="F161" s="1">
        <v>0</v>
      </c>
      <c r="G161" s="2">
        <f t="shared" si="0"/>
        <v>847.88799999999992</v>
      </c>
      <c r="H161" s="2">
        <f t="shared" si="1"/>
        <v>0.54000000000019099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18127.75</v>
      </c>
      <c r="D162" s="1">
        <f>'PR-RAS'!E166</f>
        <v>19432.13</v>
      </c>
      <c r="E162" s="1">
        <v>0</v>
      </c>
      <c r="F162" s="1">
        <v>0</v>
      </c>
      <c r="G162" s="2">
        <f t="shared" si="0"/>
        <v>9175.7136100000007</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55</v>
      </c>
      <c r="E163" s="1">
        <v>0</v>
      </c>
      <c r="F163" s="1">
        <v>0</v>
      </c>
      <c r="G163" s="2">
        <f t="shared" si="0"/>
        <v>17.82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795.6</v>
      </c>
      <c r="D164" s="1">
        <f>'PR-RAS'!E168</f>
        <v>1283</v>
      </c>
      <c r="E164" s="1">
        <v>0</v>
      </c>
      <c r="F164" s="1">
        <v>0</v>
      </c>
      <c r="G164" s="2">
        <f t="shared" si="0"/>
        <v>547.94079999999997</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31302.42</v>
      </c>
      <c r="D165" s="1">
        <f>'PR-RAS'!E169</f>
        <v>47893.189999999995</v>
      </c>
      <c r="E165" s="1">
        <v>0</v>
      </c>
      <c r="F165" s="1">
        <v>0</v>
      </c>
      <c r="G165" s="2">
        <f t="shared" si="0"/>
        <v>20842.563200000001</v>
      </c>
      <c r="H165" s="2">
        <f t="shared" si="1"/>
        <v>0.60999999999330612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3885.3</v>
      </c>
      <c r="D166" s="1">
        <f>'PR-RAS'!E170</f>
        <v>8290.0300000000007</v>
      </c>
      <c r="E166" s="1">
        <v>0</v>
      </c>
      <c r="F166" s="1">
        <v>0</v>
      </c>
      <c r="G166" s="2">
        <f t="shared" si="0"/>
        <v>3376.7844000000005</v>
      </c>
      <c r="H166" s="2">
        <f t="shared" si="1"/>
        <v>0.33000000000083674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21393.07</v>
      </c>
      <c r="D167" s="1">
        <f>'PR-RAS'!E171</f>
        <v>27270.18</v>
      </c>
      <c r="E167" s="1">
        <v>0</v>
      </c>
      <c r="F167" s="1">
        <v>0</v>
      </c>
      <c r="G167" s="2">
        <f t="shared" si="0"/>
        <v>12604.94938</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5614.93</v>
      </c>
      <c r="D168" s="1">
        <f>'PR-RAS'!E172</f>
        <v>10755.27</v>
      </c>
      <c r="E168" s="1">
        <v>0</v>
      </c>
      <c r="F168" s="1">
        <v>0</v>
      </c>
      <c r="G168" s="2">
        <f t="shared" si="0"/>
        <v>4529.9534900000008</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329.26</v>
      </c>
      <c r="D169" s="1">
        <f>'PR-RAS'!E173</f>
        <v>328.83</v>
      </c>
      <c r="E169" s="1">
        <v>0</v>
      </c>
      <c r="F169" s="1">
        <v>0</v>
      </c>
      <c r="G169" s="2">
        <f t="shared" si="0"/>
        <v>165.80256</v>
      </c>
      <c r="H169" s="2">
        <f t="shared" si="1"/>
        <v>0.43000000000000682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79.86</v>
      </c>
      <c r="D170" s="1">
        <f>'PR-RAS'!E174</f>
        <v>1248.8800000000001</v>
      </c>
      <c r="E170" s="1">
        <v>0</v>
      </c>
      <c r="F170" s="1">
        <v>0</v>
      </c>
      <c r="G170" s="2">
        <f t="shared" si="0"/>
        <v>435.6177800000001</v>
      </c>
      <c r="H170" s="2">
        <f t="shared" si="1"/>
        <v>0.25999999999989143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11834.51</v>
      </c>
      <c r="D173" s="1">
        <f>'PR-RAS'!E177</f>
        <v>21164.309999999998</v>
      </c>
      <c r="E173" s="1">
        <v>0</v>
      </c>
      <c r="F173" s="1">
        <v>0</v>
      </c>
      <c r="G173" s="2">
        <f t="shared" si="0"/>
        <v>9316.0583599999991</v>
      </c>
      <c r="H173" s="2">
        <f t="shared" si="1"/>
        <v>0.79999999999745341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643.15</v>
      </c>
      <c r="D174" s="1">
        <f>'PR-RAS'!E178</f>
        <v>639.47</v>
      </c>
      <c r="E174" s="1">
        <v>0</v>
      </c>
      <c r="F174" s="1">
        <v>0</v>
      </c>
      <c r="G174" s="2">
        <f t="shared" si="0"/>
        <v>332.52157</v>
      </c>
      <c r="H174" s="2">
        <f t="shared" si="1"/>
        <v>0.62000000000000455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763.47</v>
      </c>
      <c r="D175" s="1">
        <f>'PR-RAS'!E179</f>
        <v>1885.8</v>
      </c>
      <c r="E175" s="1">
        <v>0</v>
      </c>
      <c r="F175" s="1">
        <v>0</v>
      </c>
      <c r="G175" s="2">
        <f t="shared" si="0"/>
        <v>789.10217999999986</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2538</v>
      </c>
      <c r="D177" s="1">
        <f>'PR-RAS'!E181</f>
        <v>3620.18</v>
      </c>
      <c r="E177" s="1">
        <v>0</v>
      </c>
      <c r="F177" s="1">
        <v>0</v>
      </c>
      <c r="G177" s="2">
        <f t="shared" si="0"/>
        <v>1720.99136</v>
      </c>
      <c r="H177" s="2">
        <f t="shared" si="1"/>
        <v>0.17999999999983629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827.84</v>
      </c>
      <c r="D178" s="1">
        <f>'PR-RAS'!E182</f>
        <v>955.83</v>
      </c>
      <c r="E178" s="1">
        <v>0</v>
      </c>
      <c r="F178" s="1">
        <v>0</v>
      </c>
      <c r="G178" s="2">
        <f t="shared" si="0"/>
        <v>484.89149999999995</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611.02</v>
      </c>
      <c r="D179" s="1">
        <f>'PR-RAS'!E183</f>
        <v>2984.55</v>
      </c>
      <c r="E179" s="1">
        <v>0</v>
      </c>
      <c r="F179" s="1">
        <v>0</v>
      </c>
      <c r="G179" s="2">
        <f t="shared" si="0"/>
        <v>1171.2613600000002</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115.93</v>
      </c>
      <c r="D180" s="1">
        <f>'PR-RAS'!E184</f>
        <v>158.80000000000001</v>
      </c>
      <c r="E180" s="1">
        <v>0</v>
      </c>
      <c r="F180" s="1">
        <v>0</v>
      </c>
      <c r="G180" s="2">
        <f t="shared" si="0"/>
        <v>77.601870000000005</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672.5</v>
      </c>
      <c r="D181" s="1">
        <f>'PR-RAS'!E185</f>
        <v>947.68</v>
      </c>
      <c r="E181" s="1">
        <v>0</v>
      </c>
      <c r="F181" s="1">
        <v>0</v>
      </c>
      <c r="G181" s="2">
        <f t="shared" si="0"/>
        <v>462.21479999999991</v>
      </c>
      <c r="H181" s="2">
        <f t="shared" si="1"/>
        <v>0.82000000000005002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5662.6</v>
      </c>
      <c r="D182" s="1">
        <f>'PR-RAS'!E186</f>
        <v>9972</v>
      </c>
      <c r="E182" s="1">
        <v>0</v>
      </c>
      <c r="F182" s="1">
        <v>0</v>
      </c>
      <c r="G182" s="2">
        <f t="shared" si="0"/>
        <v>4634.7945999999993</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3292.68</v>
      </c>
      <c r="D184" s="1">
        <f>'PR-RAS'!E188</f>
        <v>4077.6499999999996</v>
      </c>
      <c r="E184" s="1">
        <v>0</v>
      </c>
      <c r="F184" s="1">
        <v>0</v>
      </c>
      <c r="G184" s="2">
        <f t="shared" si="0"/>
        <v>2094.9803400000001</v>
      </c>
      <c r="H184" s="2">
        <f t="shared" si="1"/>
        <v>0.67000000000052751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68.27</v>
      </c>
      <c r="D188" s="1">
        <f>'PR-RAS'!E192</f>
        <v>178.09</v>
      </c>
      <c r="E188" s="1">
        <v>0</v>
      </c>
      <c r="F188" s="1">
        <v>0</v>
      </c>
      <c r="G188" s="2">
        <f t="shared" si="0"/>
        <v>79.372149999999991</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2246.81</v>
      </c>
      <c r="D189" s="1">
        <f>'PR-RAS'!E193</f>
        <v>1068.25</v>
      </c>
      <c r="E189" s="1">
        <v>0</v>
      </c>
      <c r="F189" s="1">
        <v>0</v>
      </c>
      <c r="G189" s="2">
        <f t="shared" si="0"/>
        <v>824.06227999999987</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145.16999999999999</v>
      </c>
      <c r="D190" s="1">
        <f>'PR-RAS'!E194</f>
        <v>0</v>
      </c>
      <c r="E190" s="1">
        <v>0</v>
      </c>
      <c r="F190" s="1">
        <v>0</v>
      </c>
      <c r="G190" s="2">
        <f t="shared" si="0"/>
        <v>27.437129999999996</v>
      </c>
      <c r="H190" s="2">
        <f t="shared" si="1"/>
        <v>0.16999999999998749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832.43</v>
      </c>
      <c r="D191" s="1">
        <f>'PR-RAS'!E195</f>
        <v>2831.31</v>
      </c>
      <c r="E191" s="1">
        <v>0</v>
      </c>
      <c r="F191" s="1">
        <v>0</v>
      </c>
      <c r="G191" s="2">
        <f t="shared" si="0"/>
        <v>1234.0595000000001</v>
      </c>
      <c r="H191" s="2">
        <f t="shared" si="1"/>
        <v>0.73999999999989541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407.78000000000003</v>
      </c>
      <c r="D192" s="1">
        <f>'PR-RAS'!E196</f>
        <v>570.09</v>
      </c>
      <c r="E192" s="1">
        <v>0</v>
      </c>
      <c r="F192" s="1">
        <v>0</v>
      </c>
      <c r="G192" s="2">
        <f t="shared" si="0"/>
        <v>295.66036000000003</v>
      </c>
      <c r="H192" s="2">
        <f t="shared" si="1"/>
        <v>0.31000000000000227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407.78000000000003</v>
      </c>
      <c r="D206" s="1">
        <f>'PR-RAS'!E210</f>
        <v>570.09</v>
      </c>
      <c r="E206" s="1">
        <v>0</v>
      </c>
      <c r="F206" s="1">
        <v>0</v>
      </c>
      <c r="G206" s="2">
        <f t="shared" si="0"/>
        <v>317.33179999999999</v>
      </c>
      <c r="H206" s="2">
        <f t="shared" si="1"/>
        <v>0.31000000000000227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316.23</v>
      </c>
      <c r="D207" s="1">
        <f>'PR-RAS'!E211</f>
        <v>427.1</v>
      </c>
      <c r="E207" s="1">
        <v>0</v>
      </c>
      <c r="F207" s="1">
        <v>0</v>
      </c>
      <c r="G207" s="2">
        <f t="shared" si="0"/>
        <v>241.10857999999999</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91.55</v>
      </c>
      <c r="D210" s="1">
        <f>'PR-RAS'!E214</f>
        <v>142.99</v>
      </c>
      <c r="E210" s="1">
        <v>0</v>
      </c>
      <c r="F210" s="1">
        <v>0</v>
      </c>
      <c r="G210" s="2">
        <f t="shared" si="0"/>
        <v>78.903770000000009</v>
      </c>
      <c r="H210" s="2">
        <f t="shared" si="1"/>
        <v>0.45999999999999375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323.79000000000002</v>
      </c>
      <c r="D259" s="1">
        <f>'PR-RAS'!E263</f>
        <v>766</v>
      </c>
      <c r="E259" s="1">
        <v>0</v>
      </c>
      <c r="F259" s="1">
        <v>0</v>
      </c>
      <c r="G259" s="2">
        <f t="shared" si="0"/>
        <v>478.79381999999998</v>
      </c>
      <c r="H259" s="2">
        <f t="shared" si="1"/>
        <v>0.20999999999997954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323.79000000000002</v>
      </c>
      <c r="D260" s="1">
        <f>'PR-RAS'!E264</f>
        <v>766</v>
      </c>
      <c r="E260" s="1">
        <v>0</v>
      </c>
      <c r="F260" s="1">
        <v>0</v>
      </c>
      <c r="G260" s="2">
        <f t="shared" si="0"/>
        <v>480.64961</v>
      </c>
      <c r="H260" s="2">
        <f t="shared" si="1"/>
        <v>0.20999999999997954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323.79000000000002</v>
      </c>
      <c r="D261" s="1">
        <f>'PR-RAS'!E265</f>
        <v>766</v>
      </c>
      <c r="E261" s="1">
        <v>0</v>
      </c>
      <c r="F261" s="1">
        <v>0</v>
      </c>
      <c r="G261" s="2">
        <f t="shared" si="0"/>
        <v>482.50540000000001</v>
      </c>
      <c r="H261" s="2">
        <f t="shared" si="1"/>
        <v>0.20999999999997954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457774.93000000005</v>
      </c>
      <c r="D285" s="1">
        <f>'PR-RAS'!E289</f>
        <v>614554.44999999995</v>
      </c>
      <c r="E285" s="1">
        <v>0</v>
      </c>
      <c r="F285" s="1">
        <v>0</v>
      </c>
      <c r="G285" s="2">
        <f t="shared" si="8"/>
        <v>479075.00771999999</v>
      </c>
      <c r="H285" s="2">
        <f t="shared" si="9"/>
        <v>0.51999999990221113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14757.969999999914</v>
      </c>
      <c r="D286" s="1">
        <f>'PR-RAS'!E290</f>
        <v>3115.7800000000279</v>
      </c>
      <c r="E286" s="1">
        <v>0</v>
      </c>
      <c r="F286" s="1">
        <v>0</v>
      </c>
      <c r="G286" s="2">
        <f t="shared" si="8"/>
        <v>5982.0160499999911</v>
      </c>
      <c r="H286" s="2">
        <f t="shared" si="9"/>
        <v>0.25000000005820766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3791.07</v>
      </c>
      <c r="D288" s="1">
        <f>'PR-RAS'!E292</f>
        <v>8311.5</v>
      </c>
      <c r="E288" s="1">
        <v>0</v>
      </c>
      <c r="F288" s="1">
        <v>0</v>
      </c>
      <c r="G288" s="2">
        <f t="shared" si="8"/>
        <v>5858.8380899999993</v>
      </c>
      <c r="H288" s="2">
        <f t="shared" si="9"/>
        <v>0.57000000000016371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19694.310000000001</v>
      </c>
      <c r="D290" s="1">
        <f>'PR-RAS'!E294</f>
        <v>1470.49</v>
      </c>
      <c r="E290" s="1">
        <v>0</v>
      </c>
      <c r="F290" s="1">
        <v>0</v>
      </c>
      <c r="G290" s="2">
        <f t="shared" si="8"/>
        <v>6541.5988099999995</v>
      </c>
      <c r="H290" s="2">
        <f t="shared" si="9"/>
        <v>0.80000000000131877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18.2</v>
      </c>
      <c r="D291" s="1">
        <f>'PR-RAS'!E295</f>
        <v>0</v>
      </c>
      <c r="E291" s="1">
        <v>0</v>
      </c>
      <c r="F291" s="1">
        <v>0</v>
      </c>
      <c r="G291" s="2">
        <f t="shared" si="8"/>
        <v>5.2779999999999996</v>
      </c>
      <c r="H291" s="2">
        <f t="shared" si="9"/>
        <v>0.19999999999999929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4588.45</v>
      </c>
      <c r="D345" s="1">
        <f>'PR-RAS'!E350</f>
        <v>1607</v>
      </c>
      <c r="E345" s="1">
        <v>0</v>
      </c>
      <c r="F345" s="1">
        <v>0</v>
      </c>
      <c r="G345" s="2">
        <f t="shared" si="8"/>
        <v>2684.0427999999997</v>
      </c>
      <c r="H345" s="2">
        <f t="shared" si="9"/>
        <v>0.4499999999998181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4588.45</v>
      </c>
      <c r="D358" s="1">
        <f>'PR-RAS'!E363</f>
        <v>1607</v>
      </c>
      <c r="E358" s="1">
        <v>0</v>
      </c>
      <c r="F358" s="1">
        <v>0</v>
      </c>
      <c r="G358" s="2">
        <f t="shared" si="8"/>
        <v>2785.4746499999997</v>
      </c>
      <c r="H358" s="2">
        <f t="shared" si="9"/>
        <v>0.4499999999998181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829.53</v>
      </c>
      <c r="D359" s="1">
        <f>'PR-RAS'!E364</f>
        <v>0</v>
      </c>
      <c r="E359" s="1">
        <v>0</v>
      </c>
      <c r="F359" s="1">
        <v>0</v>
      </c>
      <c r="G359" s="2">
        <f t="shared" si="8"/>
        <v>296.97173999999995</v>
      </c>
      <c r="H359" s="2">
        <f t="shared" si="9"/>
        <v>0.47000000000002728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829.53</v>
      </c>
      <c r="D361" s="1">
        <f>'PR-RAS'!E366</f>
        <v>0</v>
      </c>
      <c r="E361" s="1">
        <v>0</v>
      </c>
      <c r="F361" s="1">
        <v>0</v>
      </c>
      <c r="G361" s="2">
        <f t="shared" si="8"/>
        <v>298.63079999999997</v>
      </c>
      <c r="H361" s="2">
        <f t="shared" si="9"/>
        <v>0.47000000000002728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3758.92</v>
      </c>
      <c r="D364" s="1">
        <f>'PR-RAS'!E369</f>
        <v>1540.01</v>
      </c>
      <c r="E364" s="1">
        <v>0</v>
      </c>
      <c r="F364" s="1">
        <v>0</v>
      </c>
      <c r="G364" s="2">
        <f t="shared" si="8"/>
        <v>2482.5352200000002</v>
      </c>
      <c r="H364" s="2">
        <f t="shared" si="9"/>
        <v>8.9999999999918145E-2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3758.92</v>
      </c>
      <c r="D365" s="1">
        <f>'PR-RAS'!E370</f>
        <v>1169.98</v>
      </c>
      <c r="E365" s="1">
        <v>0</v>
      </c>
      <c r="F365" s="1">
        <v>0</v>
      </c>
      <c r="G365" s="2">
        <f t="shared" si="8"/>
        <v>2219.9923199999998</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370.03</v>
      </c>
      <c r="E369" s="1">
        <v>0</v>
      </c>
      <c r="F369" s="1">
        <v>0</v>
      </c>
      <c r="G369" s="2">
        <f t="shared" si="8"/>
        <v>272.34207999999995</v>
      </c>
      <c r="H369" s="2">
        <f t="shared" si="9"/>
        <v>2.9999999999972715E-2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66.989999999999995</v>
      </c>
      <c r="E378" s="1">
        <v>0</v>
      </c>
      <c r="F378" s="1">
        <v>0</v>
      </c>
      <c r="G378" s="2">
        <f t="shared" si="8"/>
        <v>50.510459999999995</v>
      </c>
      <c r="H378" s="2">
        <f t="shared" si="9"/>
        <v>1.0000000000005116E-2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66.989999999999995</v>
      </c>
      <c r="E379" s="1">
        <v>0</v>
      </c>
      <c r="F379" s="1">
        <v>0</v>
      </c>
      <c r="G379" s="2">
        <f t="shared" si="8"/>
        <v>50.644439999999996</v>
      </c>
      <c r="H379" s="2">
        <f t="shared" si="9"/>
        <v>1.0000000000005116E-2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4588.45</v>
      </c>
      <c r="D403" s="1">
        <f>'PR-RAS'!E408</f>
        <v>1607</v>
      </c>
      <c r="E403" s="1">
        <v>0</v>
      </c>
      <c r="F403" s="1">
        <v>0</v>
      </c>
      <c r="G403" s="2">
        <f t="shared" si="8"/>
        <v>3136.5849000000003</v>
      </c>
      <c r="H403" s="2">
        <f t="shared" si="9"/>
        <v>0.4499999999998181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472532.89999999997</v>
      </c>
      <c r="D407" s="1">
        <f>'PR-RAS'!E412</f>
        <v>617670.23</v>
      </c>
      <c r="E407" s="1">
        <v>0</v>
      </c>
      <c r="F407" s="1">
        <v>0</v>
      </c>
      <c r="G407" s="2">
        <f t="shared" si="8"/>
        <v>693396.58415999997</v>
      </c>
      <c r="H407" s="2">
        <f t="shared" si="9"/>
        <v>0.33000000001629815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462363.38000000006</v>
      </c>
      <c r="D408" s="1">
        <f>'PR-RAS'!E413</f>
        <v>616161.44999999995</v>
      </c>
      <c r="E408" s="1">
        <v>0</v>
      </c>
      <c r="F408" s="1">
        <v>0</v>
      </c>
      <c r="G408" s="2">
        <f t="shared" si="8"/>
        <v>689737.31595999992</v>
      </c>
      <c r="H408" s="2">
        <f t="shared" si="9"/>
        <v>0.83000000001629815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10169.519999999902</v>
      </c>
      <c r="D409" s="1">
        <f>'PR-RAS'!E414</f>
        <v>1508.7800000000279</v>
      </c>
      <c r="E409" s="1">
        <v>0</v>
      </c>
      <c r="F409" s="1">
        <v>0</v>
      </c>
      <c r="G409" s="2">
        <f t="shared" si="8"/>
        <v>5380.3286399999824</v>
      </c>
      <c r="H409" s="2">
        <f t="shared" si="9"/>
        <v>0.70000000006984919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3791.07</v>
      </c>
      <c r="D411" s="1">
        <f>'PR-RAS'!E416</f>
        <v>8311.5</v>
      </c>
      <c r="E411" s="1">
        <v>0</v>
      </c>
      <c r="F411" s="1">
        <v>0</v>
      </c>
      <c r="G411" s="2">
        <f t="shared" si="8"/>
        <v>8369.7686999999987</v>
      </c>
      <c r="H411" s="2">
        <f t="shared" si="9"/>
        <v>0.57000000000016371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19694.310000000001</v>
      </c>
      <c r="D413" s="1">
        <f>'PR-RAS'!E418</f>
        <v>1470.49</v>
      </c>
      <c r="E413" s="1">
        <v>0</v>
      </c>
      <c r="F413" s="1">
        <v>0</v>
      </c>
      <c r="G413" s="2">
        <f t="shared" si="8"/>
        <v>9325.7394800000002</v>
      </c>
      <c r="H413" s="2">
        <f t="shared" si="9"/>
        <v>0.80000000000131877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472532.89999999997</v>
      </c>
      <c r="D633" s="1">
        <f>'PR-RAS'!E639</f>
        <v>617670.23</v>
      </c>
      <c r="E633" s="1">
        <v>0</v>
      </c>
      <c r="F633" s="1">
        <v>0</v>
      </c>
      <c r="G633" s="2">
        <f t="shared" si="10"/>
        <v>1079375.96352</v>
      </c>
      <c r="H633" s="2">
        <f t="shared" si="11"/>
        <v>0.33000000001629815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462363.38000000006</v>
      </c>
      <c r="D634" s="1">
        <f>'PR-RAS'!E640</f>
        <v>616161.44999999995</v>
      </c>
      <c r="E634" s="1">
        <v>0</v>
      </c>
      <c r="F634" s="1">
        <v>0</v>
      </c>
      <c r="G634" s="2">
        <f t="shared" si="10"/>
        <v>1072736.41524</v>
      </c>
      <c r="H634" s="2">
        <f t="shared" si="11"/>
        <v>0.83000000001629815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10169.519999999902</v>
      </c>
      <c r="D635" s="1">
        <f>'PR-RAS'!E641</f>
        <v>1508.7800000000279</v>
      </c>
      <c r="E635" s="1">
        <v>0</v>
      </c>
      <c r="F635" s="1">
        <v>0</v>
      </c>
      <c r="G635" s="2">
        <f t="shared" si="10"/>
        <v>8360.6087199999729</v>
      </c>
      <c r="H635" s="2">
        <f t="shared" si="11"/>
        <v>0.70000000006984919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3791.07</v>
      </c>
      <c r="D637" s="1">
        <f>'PR-RAS'!E643</f>
        <v>8311.5</v>
      </c>
      <c r="E637" s="1">
        <v>0</v>
      </c>
      <c r="F637" s="1">
        <v>0</v>
      </c>
      <c r="G637" s="2">
        <f t="shared" si="10"/>
        <v>12983.34852</v>
      </c>
      <c r="H637" s="2">
        <f t="shared" si="11"/>
        <v>0.57000000000016371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13960.589999999902</v>
      </c>
      <c r="D639" s="1">
        <f>'PR-RAS'!E645</f>
        <v>9820.2800000000279</v>
      </c>
      <c r="E639" s="1">
        <v>0</v>
      </c>
      <c r="F639" s="1">
        <v>0</v>
      </c>
      <c r="G639" s="2">
        <f t="shared" si="10"/>
        <v>21437.533699999974</v>
      </c>
      <c r="H639" s="2">
        <f t="shared" si="11"/>
        <v>0.69000000012601959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72766.59</v>
      </c>
      <c r="D641" s="1">
        <f>'PR-RAS'!E647</f>
        <v>96159.59</v>
      </c>
      <c r="E641" s="1">
        <v>0</v>
      </c>
      <c r="F641" s="1">
        <v>0</v>
      </c>
      <c r="G641" s="2">
        <f t="shared" si="10"/>
        <v>169654.8928</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13336.04</v>
      </c>
      <c r="D642" s="1">
        <f>'PR-RAS'!E649</f>
        <v>12865.71</v>
      </c>
      <c r="E642" s="1">
        <v>0</v>
      </c>
      <c r="F642" s="1">
        <v>0</v>
      </c>
      <c r="G642" s="2">
        <f t="shared" si="10"/>
        <v>25042.241859999998</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66046.19</v>
      </c>
      <c r="D643" s="1">
        <f>'PR-RAS'!E650</f>
        <v>86070.66</v>
      </c>
      <c r="E643" s="1">
        <v>0</v>
      </c>
      <c r="F643" s="1">
        <v>0</v>
      </c>
      <c r="G643" s="2">
        <f t="shared" si="10"/>
        <v>152916.38142000002</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68335.360000000001</v>
      </c>
      <c r="D644" s="1">
        <f>'PR-RAS'!E651</f>
        <v>82256.25</v>
      </c>
      <c r="E644" s="1">
        <v>0</v>
      </c>
      <c r="F644" s="1">
        <v>0</v>
      </c>
      <c r="G644" s="2">
        <f t="shared" si="10"/>
        <v>149721.17397999999</v>
      </c>
      <c r="H644" s="2">
        <f t="shared" si="11"/>
        <v>0.61000000000058208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11046.87000000001</v>
      </c>
      <c r="D645" s="1">
        <f>'PR-RAS'!E652</f>
        <v>16680.119999999995</v>
      </c>
      <c r="E645" s="1">
        <v>0</v>
      </c>
      <c r="F645" s="1">
        <v>0</v>
      </c>
      <c r="G645" s="2">
        <f t="shared" si="10"/>
        <v>28598.17884</v>
      </c>
      <c r="H645" s="2">
        <f t="shared" si="11"/>
        <v>0.24999999998544808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44</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431456.87</v>
      </c>
      <c r="D668" s="1">
        <f>'PR-RAS'!E675</f>
        <v>569033.35</v>
      </c>
      <c r="E668" s="1">
        <v>0</v>
      </c>
      <c r="F668" s="1">
        <v>0</v>
      </c>
      <c r="G668" s="2">
        <f t="shared" si="10"/>
        <v>1046872.22119</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3022.64</v>
      </c>
      <c r="D669" s="1">
        <f>'PR-RAS'!E676</f>
        <v>1270</v>
      </c>
      <c r="E669" s="1">
        <v>0</v>
      </c>
      <c r="F669" s="1">
        <v>0</v>
      </c>
      <c r="G669" s="2">
        <f t="shared" si="10"/>
        <v>3715.8435199999999</v>
      </c>
      <c r="H669" s="2">
        <f t="shared" si="11"/>
        <v>0.36000000000012733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3484.69</v>
      </c>
      <c r="D671" s="1">
        <f>'PR-RAS'!E678</f>
        <v>0</v>
      </c>
      <c r="E671" s="1">
        <v>0</v>
      </c>
      <c r="F671" s="1">
        <v>0</v>
      </c>
      <c r="G671" s="2">
        <f t="shared" si="10"/>
        <v>2334.7423000000003</v>
      </c>
      <c r="H671" s="2">
        <f t="shared" si="11"/>
        <v>0.30999999999994543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1545.43</v>
      </c>
      <c r="D688" s="1">
        <f>'PR-RAS'!E695</f>
        <v>877.5</v>
      </c>
      <c r="E688" s="1">
        <v>0</v>
      </c>
      <c r="F688" s="1">
        <v>0</v>
      </c>
      <c r="G688" s="2">
        <f t="shared" si="10"/>
        <v>2267.3954100000005</v>
      </c>
      <c r="H688" s="2">
        <f t="shared" si="11"/>
        <v>0.93000000000006366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10982.44</v>
      </c>
      <c r="D703" s="1">
        <f>'PR-RAS'!E710</f>
        <v>11800</v>
      </c>
      <c r="E703" s="1">
        <v>0</v>
      </c>
      <c r="F703" s="1">
        <v>0</v>
      </c>
      <c r="G703" s="2">
        <f t="shared" si="10"/>
        <v>24276.872879999999</v>
      </c>
      <c r="H703" s="2">
        <f t="shared" si="11"/>
        <v>0.44000000000050932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960.31</v>
      </c>
      <c r="D710" s="1">
        <f>'PR-RAS'!E717</f>
        <v>441.44</v>
      </c>
      <c r="E710" s="1">
        <v>0</v>
      </c>
      <c r="F710" s="1">
        <v>0</v>
      </c>
      <c r="G710" s="2">
        <f t="shared" si="10"/>
        <v>1306.8217099999999</v>
      </c>
      <c r="H710" s="2">
        <f t="shared" si="11"/>
        <v>0.74999999999994316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18127.75</v>
      </c>
      <c r="D711" s="1">
        <f>'PR-RAS'!E718</f>
        <v>19432.13</v>
      </c>
      <c r="E711" s="1">
        <v>0</v>
      </c>
      <c r="F711" s="1">
        <v>0</v>
      </c>
      <c r="G711" s="2">
        <f t="shared" si="10"/>
        <v>40464.327100000002</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175.2</v>
      </c>
      <c r="D713" s="1">
        <f>'PR-RAS'!E720</f>
        <v>2450.77</v>
      </c>
      <c r="E713" s="1">
        <v>0</v>
      </c>
      <c r="F713" s="1">
        <v>0</v>
      </c>
      <c r="G713" s="2">
        <f t="shared" si="10"/>
        <v>3614.6388799999995</v>
      </c>
      <c r="H713" s="2">
        <f t="shared" si="11"/>
        <v>0.43000000000000682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138.88999999999999</v>
      </c>
      <c r="E715" s="1">
        <v>0</v>
      </c>
      <c r="F715" s="1">
        <v>0</v>
      </c>
      <c r="G715" s="2">
        <f t="shared" si="10"/>
        <v>198.33491999999998</v>
      </c>
      <c r="H715" s="2">
        <f t="shared" si="11"/>
        <v>0.11000000000001364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243.05</v>
      </c>
      <c r="D717" s="1">
        <f>'PR-RAS'!E724</f>
        <v>336</v>
      </c>
      <c r="E717" s="1">
        <v>0</v>
      </c>
      <c r="F717" s="1">
        <v>0</v>
      </c>
      <c r="G717" s="2">
        <f t="shared" si="10"/>
        <v>655.17579999999998</v>
      </c>
      <c r="H717" s="2">
        <f t="shared" si="11"/>
        <v>5.0000000000011369E-2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105289.25</v>
      </c>
      <c r="D1480" s="6"/>
      <c r="E1480" s="6">
        <v>0</v>
      </c>
      <c r="F1480" s="6">
        <v>0</v>
      </c>
      <c r="G1480" s="7">
        <f t="shared" ref="G1480:G1580" si="34">B1480/1000*C1480</f>
        <v>105.28925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628175.07000000007</v>
      </c>
      <c r="D1481" s="1">
        <v>0</v>
      </c>
      <c r="E1481" s="1">
        <v>0</v>
      </c>
      <c r="F1481" s="1">
        <v>0</v>
      </c>
      <c r="G1481" s="2">
        <f t="shared" si="34"/>
        <v>1256.3501400000002</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627064.02</v>
      </c>
      <c r="D1483" s="1">
        <v>0</v>
      </c>
      <c r="E1483" s="1">
        <v>0</v>
      </c>
      <c r="F1483" s="1">
        <v>0</v>
      </c>
      <c r="G1483" s="2">
        <f t="shared" si="34"/>
        <v>2508.2560800000001</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519586.89</v>
      </c>
      <c r="D1484" s="1">
        <v>0</v>
      </c>
      <c r="E1484" s="1">
        <v>0</v>
      </c>
      <c r="F1484" s="1">
        <v>0</v>
      </c>
      <c r="G1484" s="2">
        <f t="shared" si="34"/>
        <v>2597.9344500000002</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93619.13</v>
      </c>
      <c r="D1485" s="1">
        <v>0</v>
      </c>
      <c r="E1485" s="1">
        <v>0</v>
      </c>
      <c r="F1485" s="1">
        <v>0</v>
      </c>
      <c r="G1485" s="2">
        <f t="shared" si="34"/>
        <v>561.71478000000002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562.21</v>
      </c>
      <c r="D1486" s="1">
        <v>0</v>
      </c>
      <c r="E1486" s="1">
        <v>0</v>
      </c>
      <c r="F1486" s="1">
        <v>0</v>
      </c>
      <c r="G1486" s="2">
        <f t="shared" si="34"/>
        <v>3.9354700000000005</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13295.79</v>
      </c>
      <c r="D1491" s="1">
        <v>0</v>
      </c>
      <c r="E1491" s="1">
        <v>0</v>
      </c>
      <c r="F1491" s="1">
        <v>0</v>
      </c>
      <c r="G1491" s="2">
        <f t="shared" si="34"/>
        <v>159.54948000000002</v>
      </c>
      <c r="H1491" s="2">
        <f t="shared" si="35"/>
        <v>0.20999999999912689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1111.05</v>
      </c>
      <c r="D1492" s="1">
        <v>0</v>
      </c>
      <c r="E1492" s="1">
        <v>0</v>
      </c>
      <c r="F1492" s="1">
        <v>0</v>
      </c>
      <c r="G1492" s="2">
        <f t="shared" si="34"/>
        <v>14.443649999999998</v>
      </c>
      <c r="H1492" s="2">
        <f t="shared" si="35"/>
        <v>4.9999999999954525E-2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622779.1</v>
      </c>
      <c r="D1499" s="1">
        <v>0</v>
      </c>
      <c r="E1499" s="1">
        <v>0</v>
      </c>
      <c r="F1499" s="1">
        <v>0</v>
      </c>
      <c r="G1499" s="2">
        <f t="shared" si="34"/>
        <v>12455.582</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621668.04999999993</v>
      </c>
      <c r="D1501" s="1">
        <v>0</v>
      </c>
      <c r="E1501" s="1">
        <v>0</v>
      </c>
      <c r="F1501" s="1">
        <v>0</v>
      </c>
      <c r="G1501" s="2">
        <f t="shared" si="34"/>
        <v>13676.697099999998</v>
      </c>
      <c r="H1501" s="2">
        <f t="shared" si="35"/>
        <v>4.9999999930150807E-2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528947.01</v>
      </c>
      <c r="D1502" s="1">
        <v>0</v>
      </c>
      <c r="E1502" s="1">
        <v>0</v>
      </c>
      <c r="F1502" s="1">
        <v>0</v>
      </c>
      <c r="G1502" s="2">
        <f t="shared" si="34"/>
        <v>12165.781230000001</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89031.58</v>
      </c>
      <c r="D1503" s="1">
        <v>0</v>
      </c>
      <c r="E1503" s="1">
        <v>0</v>
      </c>
      <c r="F1503" s="1">
        <v>0</v>
      </c>
      <c r="G1503" s="2">
        <f t="shared" si="34"/>
        <v>2136.75792</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570.09</v>
      </c>
      <c r="D1504" s="1">
        <v>0</v>
      </c>
      <c r="E1504" s="1">
        <v>0</v>
      </c>
      <c r="F1504" s="1">
        <v>0</v>
      </c>
      <c r="G1504" s="2">
        <f t="shared" si="34"/>
        <v>14.252250000000002</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3119.37</v>
      </c>
      <c r="D1509" s="1">
        <v>0</v>
      </c>
      <c r="E1509" s="1">
        <v>0</v>
      </c>
      <c r="F1509" s="1">
        <v>0</v>
      </c>
      <c r="G1509" s="2">
        <f t="shared" si="34"/>
        <v>93.581099999999992</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1111.05</v>
      </c>
      <c r="D1510" s="1">
        <v>0</v>
      </c>
      <c r="E1510" s="1">
        <v>0</v>
      </c>
      <c r="F1510" s="1">
        <v>0</v>
      </c>
      <c r="G1510" s="2">
        <f t="shared" si="34"/>
        <v>34.442549999999997</v>
      </c>
      <c r="H1510" s="2">
        <f t="shared" si="35"/>
        <v>4.9999999999954525E-2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110685.22000000009</v>
      </c>
      <c r="D1517" s="1">
        <v>0</v>
      </c>
      <c r="E1517" s="1">
        <v>0</v>
      </c>
      <c r="F1517" s="1">
        <v>0</v>
      </c>
      <c r="G1517" s="2">
        <f t="shared" si="34"/>
        <v>4206.0383600000032</v>
      </c>
      <c r="H1517" s="2">
        <f t="shared" si="35"/>
        <v>0.22000000008847564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110685.22</v>
      </c>
      <c r="D1576" s="1">
        <v>0</v>
      </c>
      <c r="E1576" s="1">
        <v>0</v>
      </c>
      <c r="F1576" s="1">
        <v>0</v>
      </c>
      <c r="G1576" s="2">
        <f t="shared" si="34"/>
        <v>10736.466340000001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110685.22</v>
      </c>
      <c r="D1578" s="1">
        <v>0</v>
      </c>
      <c r="E1578" s="1">
        <v>0</v>
      </c>
      <c r="F1578" s="1">
        <v>0</v>
      </c>
      <c r="G1578" s="2">
        <f t="shared" si="34"/>
        <v>10957.836780000001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13713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472532.89999999997</v>
      </c>
      <c r="I16" s="170">
        <f>'PR-RAS'!E6</f>
        <v>617670.23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457774.93000000005</v>
      </c>
      <c r="I17" s="170">
        <f>'PR-RAS'!E151</f>
        <v>614554.44999999995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13960.589999999902</v>
      </c>
      <c r="I18" s="170">
        <f>'PR-RAS'!E645</f>
        <v>9820.2800000000279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105289.25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110685.22000000009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110685.22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7" zoomScaleNormal="100" workbookViewId="0">
      <selection activeCell="D294" sqref="D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472532.89999999997</v>
      </c>
      <c r="E6" s="51">
        <f>E7+E44+E50+E82+E106+E124+E133+E139</f>
        <v>617670.23</v>
      </c>
      <c r="F6" s="52">
        <f t="shared" ref="F6:F131" si="0">IF(D6&lt;&gt;0,IF(E6/D6&gt;=100,"&gt;&gt;100",E6/D6*100),"-")</f>
        <v>130.71475658097035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439509.63</v>
      </c>
      <c r="E50" s="51">
        <f>E51+E54+E59+E62+E65+E68+E71+E74+E77</f>
        <v>571180.85</v>
      </c>
      <c r="F50" s="52">
        <f t="shared" si="0"/>
        <v>129.95866552457565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437964.2</v>
      </c>
      <c r="E68" s="51">
        <f t="shared" si="15"/>
        <v>570303.35</v>
      </c>
      <c r="F68" s="52">
        <f t="shared" si="0"/>
        <v>130.21688759035555</v>
      </c>
    </row>
    <row r="69" spans="1:6" ht="12.75" customHeight="1" x14ac:dyDescent="0.2">
      <c r="A69" s="53" t="s">
        <v>183</v>
      </c>
      <c r="B69" s="85" t="s">
        <v>184</v>
      </c>
      <c r="C69" s="50" t="s">
        <v>183</v>
      </c>
      <c r="D69" s="242">
        <v>434479.51</v>
      </c>
      <c r="E69" s="242">
        <v>570303.35</v>
      </c>
      <c r="F69" s="52">
        <f t="shared" si="0"/>
        <v>131.26127627974907</v>
      </c>
    </row>
    <row r="70" spans="1:6" ht="24" x14ac:dyDescent="0.2">
      <c r="A70" s="53" t="s">
        <v>185</v>
      </c>
      <c r="B70" s="85" t="s">
        <v>186</v>
      </c>
      <c r="C70" s="50" t="s">
        <v>185</v>
      </c>
      <c r="D70" s="242">
        <v>3484.69</v>
      </c>
      <c r="E70" s="242"/>
      <c r="F70" s="52">
        <f t="shared" si="0"/>
        <v>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1545.43</v>
      </c>
      <c r="E74" s="51">
        <f t="shared" si="17"/>
        <v>877.5</v>
      </c>
      <c r="F74" s="52">
        <f t="shared" si="0"/>
        <v>56.780313569686101</v>
      </c>
    </row>
    <row r="75" spans="1:6" ht="12.75" customHeight="1" x14ac:dyDescent="0.2">
      <c r="A75" s="53" t="s">
        <v>195</v>
      </c>
      <c r="B75" s="85" t="s">
        <v>196</v>
      </c>
      <c r="C75" s="50" t="s">
        <v>195</v>
      </c>
      <c r="D75" s="242">
        <v>1545.43</v>
      </c>
      <c r="E75" s="242">
        <v>877.5</v>
      </c>
      <c r="F75" s="52">
        <f t="shared" si="0"/>
        <v>56.780313569686101</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0.59</v>
      </c>
      <c r="E82" s="51">
        <f t="shared" si="19"/>
        <v>4.0599999999999996</v>
      </c>
      <c r="F82" s="52">
        <f t="shared" si="0"/>
        <v>688.13559322033893</v>
      </c>
    </row>
    <row r="83" spans="1:6" ht="12.75" customHeight="1" x14ac:dyDescent="0.2">
      <c r="A83" s="53">
        <v>641</v>
      </c>
      <c r="B83" s="85" t="s">
        <v>211</v>
      </c>
      <c r="C83" s="50" t="s">
        <v>212</v>
      </c>
      <c r="D83" s="51">
        <f t="shared" ref="D83:E83" si="20">SUM(D84:D90)</f>
        <v>0.59</v>
      </c>
      <c r="E83" s="51">
        <f t="shared" si="20"/>
        <v>4.0599999999999996</v>
      </c>
      <c r="F83" s="52">
        <f t="shared" si="0"/>
        <v>688.13559322033893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0.59</v>
      </c>
      <c r="E85" s="242">
        <v>4.0599999999999996</v>
      </c>
      <c r="F85" s="52">
        <f t="shared" si="0"/>
        <v>688.13559322033893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11214.99</v>
      </c>
      <c r="E106" s="51">
        <f t="shared" si="23"/>
        <v>11861</v>
      </c>
      <c r="F106" s="52">
        <f t="shared" si="0"/>
        <v>105.76023696855725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11214.99</v>
      </c>
      <c r="E112" s="51">
        <f t="shared" si="25"/>
        <v>11861</v>
      </c>
      <c r="F112" s="52">
        <f t="shared" si="0"/>
        <v>105.76023696855725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11214.99</v>
      </c>
      <c r="E117" s="242">
        <v>11861</v>
      </c>
      <c r="F117" s="52">
        <f t="shared" si="0"/>
        <v>105.76023696855725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478.72</v>
      </c>
      <c r="E124" s="51">
        <f t="shared" si="27"/>
        <v>1024.75</v>
      </c>
      <c r="F124" s="52">
        <f t="shared" si="0"/>
        <v>214.0604110962567</v>
      </c>
    </row>
    <row r="125" spans="1:6" ht="12.75" customHeight="1" x14ac:dyDescent="0.2">
      <c r="A125" s="53">
        <v>661</v>
      </c>
      <c r="B125" s="86" t="s">
        <v>295</v>
      </c>
      <c r="C125" s="50" t="s">
        <v>296</v>
      </c>
      <c r="D125" s="51">
        <f t="shared" ref="D125:E125" si="28">SUM(D126:D127)</f>
        <v>0</v>
      </c>
      <c r="E125" s="51">
        <f t="shared" si="28"/>
        <v>38.799999999999997</v>
      </c>
      <c r="F125" s="52" t="str">
        <f t="shared" si="0"/>
        <v>-</v>
      </c>
    </row>
    <row r="126" spans="1:6" ht="12.75" customHeight="1" x14ac:dyDescent="0.2">
      <c r="A126" s="53">
        <v>6614</v>
      </c>
      <c r="B126" s="86" t="s">
        <v>297</v>
      </c>
      <c r="C126" s="50" t="s">
        <v>298</v>
      </c>
      <c r="D126" s="242">
        <v>0</v>
      </c>
      <c r="E126" s="242">
        <v>38.799999999999997</v>
      </c>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478.72</v>
      </c>
      <c r="E128" s="51">
        <f t="shared" si="29"/>
        <v>985.95</v>
      </c>
      <c r="F128" s="52">
        <f t="shared" si="0"/>
        <v>205.95546457219251</v>
      </c>
    </row>
    <row r="129" spans="1:6" ht="12.75" customHeight="1" x14ac:dyDescent="0.2">
      <c r="A129" s="53">
        <v>6631</v>
      </c>
      <c r="B129" s="86" t="s">
        <v>303</v>
      </c>
      <c r="C129" s="50" t="s">
        <v>304</v>
      </c>
      <c r="D129" s="242">
        <v>478.72</v>
      </c>
      <c r="E129" s="242">
        <v>390</v>
      </c>
      <c r="F129" s="52">
        <f t="shared" si="0"/>
        <v>81.4672459893048</v>
      </c>
    </row>
    <row r="130" spans="1:6" ht="12.75" customHeight="1" x14ac:dyDescent="0.2">
      <c r="A130" s="53">
        <v>6632</v>
      </c>
      <c r="B130" s="232" t="s">
        <v>305</v>
      </c>
      <c r="C130" s="50" t="s">
        <v>306</v>
      </c>
      <c r="D130" s="242">
        <v>0</v>
      </c>
      <c r="E130" s="242">
        <v>595.95000000000005</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20861.36</v>
      </c>
      <c r="E133" s="51">
        <f t="shared" si="30"/>
        <v>33529.57</v>
      </c>
      <c r="F133" s="52">
        <f t="shared" ref="F133:F223" si="31">IF(D133&lt;&gt;0,IF(E133/D133&gt;=100,"&gt;&gt;100",E133/D133*100),"-")</f>
        <v>160.72571491024553</v>
      </c>
    </row>
    <row r="134" spans="1:6" ht="24" x14ac:dyDescent="0.2">
      <c r="A134" s="53">
        <v>671</v>
      </c>
      <c r="B134" s="232" t="s">
        <v>313</v>
      </c>
      <c r="C134" s="50" t="s">
        <v>314</v>
      </c>
      <c r="D134" s="51">
        <f t="shared" ref="D134:E134" si="32">SUM(D135:D137)</f>
        <v>20861.36</v>
      </c>
      <c r="E134" s="51">
        <f t="shared" si="32"/>
        <v>33529.57</v>
      </c>
      <c r="F134" s="52">
        <f t="shared" si="31"/>
        <v>160.72571491024553</v>
      </c>
    </row>
    <row r="135" spans="1:6" ht="12.75" customHeight="1" x14ac:dyDescent="0.2">
      <c r="A135" s="53">
        <v>6711</v>
      </c>
      <c r="B135" s="85" t="s">
        <v>315</v>
      </c>
      <c r="C135" s="50" t="s">
        <v>316</v>
      </c>
      <c r="D135" s="242">
        <v>20861.36</v>
      </c>
      <c r="E135" s="242">
        <v>33529.57</v>
      </c>
      <c r="F135" s="52">
        <f t="shared" si="31"/>
        <v>160.72571491024553</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467.61</v>
      </c>
      <c r="E139" s="51">
        <f t="shared" si="33"/>
        <v>70</v>
      </c>
      <c r="F139" s="52">
        <f t="shared" si="31"/>
        <v>14.969739740381941</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467.61</v>
      </c>
      <c r="E150" s="242">
        <v>70</v>
      </c>
      <c r="F150" s="52">
        <f t="shared" si="31"/>
        <v>14.969739740381941</v>
      </c>
    </row>
    <row r="151" spans="1:6" ht="12.75" customHeight="1" x14ac:dyDescent="0.2">
      <c r="A151" s="53">
        <v>3</v>
      </c>
      <c r="B151" s="85" t="s">
        <v>347</v>
      </c>
      <c r="C151" s="50" t="s">
        <v>55</v>
      </c>
      <c r="D151" s="51">
        <f t="shared" ref="D151:E151" si="35">D152+D163+D196+D215+D224+D252+D263</f>
        <v>457774.93000000005</v>
      </c>
      <c r="E151" s="51">
        <f t="shared" si="35"/>
        <v>614554.44999999995</v>
      </c>
      <c r="F151" s="52">
        <f t="shared" si="31"/>
        <v>134.24816645157912</v>
      </c>
    </row>
    <row r="152" spans="1:6" ht="12.75" customHeight="1" x14ac:dyDescent="0.2">
      <c r="A152" s="53">
        <v>31</v>
      </c>
      <c r="B152" s="85" t="s">
        <v>348</v>
      </c>
      <c r="C152" s="50" t="s">
        <v>34</v>
      </c>
      <c r="D152" s="51">
        <f t="shared" ref="D152:E152" si="36">D153+D158+D159</f>
        <v>390324.78</v>
      </c>
      <c r="E152" s="51">
        <f t="shared" si="36"/>
        <v>517346.24</v>
      </c>
      <c r="F152" s="52">
        <f t="shared" si="31"/>
        <v>132.54250473157251</v>
      </c>
    </row>
    <row r="153" spans="1:6" ht="12.75" customHeight="1" x14ac:dyDescent="0.2">
      <c r="A153" s="53">
        <v>311</v>
      </c>
      <c r="B153" s="85" t="s">
        <v>349</v>
      </c>
      <c r="C153" s="50" t="s">
        <v>350</v>
      </c>
      <c r="D153" s="51">
        <f t="shared" ref="D153:E153" si="37">SUM(D154:D157)</f>
        <v>319477.13</v>
      </c>
      <c r="E153" s="51">
        <f t="shared" si="37"/>
        <v>425646.99</v>
      </c>
      <c r="F153" s="52">
        <f t="shared" si="31"/>
        <v>133.23238192355115</v>
      </c>
    </row>
    <row r="154" spans="1:6" ht="12.75" customHeight="1" x14ac:dyDescent="0.2">
      <c r="A154" s="53">
        <v>3111</v>
      </c>
      <c r="B154" s="85" t="s">
        <v>351</v>
      </c>
      <c r="C154" s="50" t="s">
        <v>352</v>
      </c>
      <c r="D154" s="242">
        <v>303037.51</v>
      </c>
      <c r="E154" s="242">
        <v>398427.81</v>
      </c>
      <c r="F154" s="52">
        <f t="shared" si="31"/>
        <v>131.47805035752833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5380.38</v>
      </c>
      <c r="E156" s="242">
        <v>11812.35</v>
      </c>
      <c r="F156" s="52">
        <f t="shared" si="31"/>
        <v>219.54490203294191</v>
      </c>
    </row>
    <row r="157" spans="1:6" ht="12.75" customHeight="1" x14ac:dyDescent="0.2">
      <c r="A157" s="53">
        <v>3114</v>
      </c>
      <c r="B157" s="85" t="s">
        <v>357</v>
      </c>
      <c r="C157" s="50" t="s">
        <v>358</v>
      </c>
      <c r="D157" s="242">
        <v>11059.24</v>
      </c>
      <c r="E157" s="242">
        <v>15406.83</v>
      </c>
      <c r="F157" s="52">
        <f t="shared" si="31"/>
        <v>139.31183336287123</v>
      </c>
    </row>
    <row r="158" spans="1:6" ht="12.75" customHeight="1" x14ac:dyDescent="0.2">
      <c r="A158" s="53">
        <v>312</v>
      </c>
      <c r="B158" s="85" t="s">
        <v>359</v>
      </c>
      <c r="C158" s="50" t="s">
        <v>360</v>
      </c>
      <c r="D158" s="242">
        <v>17472.77</v>
      </c>
      <c r="E158" s="242">
        <v>20979.01</v>
      </c>
      <c r="F158" s="52">
        <f t="shared" si="31"/>
        <v>120.06688121001991</v>
      </c>
    </row>
    <row r="159" spans="1:6" ht="12.75" customHeight="1" x14ac:dyDescent="0.2">
      <c r="A159" s="53">
        <v>313</v>
      </c>
      <c r="B159" s="85" t="s">
        <v>361</v>
      </c>
      <c r="C159" s="50" t="s">
        <v>362</v>
      </c>
      <c r="D159" s="51">
        <f t="shared" ref="D159:E159" si="38">SUM(D160:D162)</f>
        <v>53374.880000000005</v>
      </c>
      <c r="E159" s="51">
        <f t="shared" si="38"/>
        <v>70720.240000000005</v>
      </c>
      <c r="F159" s="52">
        <f t="shared" si="31"/>
        <v>132.49723465420436</v>
      </c>
    </row>
    <row r="160" spans="1:6" ht="12.75" customHeight="1" x14ac:dyDescent="0.2">
      <c r="A160" s="53">
        <v>3131</v>
      </c>
      <c r="B160" s="85" t="s">
        <v>141</v>
      </c>
      <c r="C160" s="50" t="s">
        <v>363</v>
      </c>
      <c r="D160" s="242">
        <v>154.33000000000001</v>
      </c>
      <c r="E160" s="242"/>
      <c r="F160" s="52">
        <f t="shared" si="31"/>
        <v>0</v>
      </c>
    </row>
    <row r="161" spans="1:6" ht="12.75" customHeight="1" x14ac:dyDescent="0.2">
      <c r="A161" s="53">
        <v>3132</v>
      </c>
      <c r="B161" s="85" t="s">
        <v>364</v>
      </c>
      <c r="C161" s="50" t="s">
        <v>365</v>
      </c>
      <c r="D161" s="242">
        <v>53215.19</v>
      </c>
      <c r="E161" s="242">
        <v>70720.240000000005</v>
      </c>
      <c r="F161" s="52">
        <f t="shared" si="31"/>
        <v>132.89483698169639</v>
      </c>
    </row>
    <row r="162" spans="1:6" ht="12.75" customHeight="1" x14ac:dyDescent="0.2">
      <c r="A162" s="53">
        <v>3133</v>
      </c>
      <c r="B162" s="85" t="s">
        <v>366</v>
      </c>
      <c r="C162" s="50" t="s">
        <v>367</v>
      </c>
      <c r="D162" s="242">
        <v>5.36</v>
      </c>
      <c r="E162" s="242"/>
      <c r="F162" s="52">
        <f t="shared" si="31"/>
        <v>0</v>
      </c>
    </row>
    <row r="163" spans="1:6" ht="12.75" customHeight="1" x14ac:dyDescent="0.2">
      <c r="A163" s="53">
        <v>32</v>
      </c>
      <c r="B163" s="85" t="s">
        <v>368</v>
      </c>
      <c r="C163" s="50" t="s">
        <v>369</v>
      </c>
      <c r="D163" s="51">
        <f t="shared" ref="D163:E163" si="39">D164+D169+D177+D187+D188</f>
        <v>66718.58</v>
      </c>
      <c r="E163" s="51">
        <f t="shared" si="39"/>
        <v>95872.12</v>
      </c>
      <c r="F163" s="52">
        <f t="shared" si="31"/>
        <v>143.69628370387977</v>
      </c>
    </row>
    <row r="164" spans="1:6" ht="12.75" customHeight="1" x14ac:dyDescent="0.2">
      <c r="A164" s="53">
        <v>321</v>
      </c>
      <c r="B164" s="85" t="s">
        <v>370</v>
      </c>
      <c r="C164" s="50" t="s">
        <v>371</v>
      </c>
      <c r="D164" s="51">
        <f t="shared" ref="D164:E164" si="40">SUM(D165:D168)</f>
        <v>20288.969999999998</v>
      </c>
      <c r="E164" s="51">
        <f t="shared" si="40"/>
        <v>22736.97</v>
      </c>
      <c r="F164" s="52">
        <f t="shared" si="31"/>
        <v>112.06566917886913</v>
      </c>
    </row>
    <row r="165" spans="1:6" ht="12.75" customHeight="1" x14ac:dyDescent="0.2">
      <c r="A165" s="53">
        <v>3211</v>
      </c>
      <c r="B165" s="85" t="s">
        <v>372</v>
      </c>
      <c r="C165" s="50" t="s">
        <v>373</v>
      </c>
      <c r="D165" s="242">
        <v>1365.62</v>
      </c>
      <c r="E165" s="242">
        <v>1966.84</v>
      </c>
      <c r="F165" s="52">
        <f t="shared" si="31"/>
        <v>144.02542434937976</v>
      </c>
    </row>
    <row r="166" spans="1:6" ht="12.75" customHeight="1" x14ac:dyDescent="0.2">
      <c r="A166" s="53">
        <v>3212</v>
      </c>
      <c r="B166" s="85" t="s">
        <v>374</v>
      </c>
      <c r="C166" s="50" t="s">
        <v>375</v>
      </c>
      <c r="D166" s="242">
        <v>18127.75</v>
      </c>
      <c r="E166" s="242">
        <v>19432.13</v>
      </c>
      <c r="F166" s="52">
        <f t="shared" si="31"/>
        <v>107.1954875811946</v>
      </c>
    </row>
    <row r="167" spans="1:6" ht="12.75" customHeight="1" x14ac:dyDescent="0.2">
      <c r="A167" s="53">
        <v>3213</v>
      </c>
      <c r="B167" s="85" t="s">
        <v>376</v>
      </c>
      <c r="C167" s="50" t="s">
        <v>377</v>
      </c>
      <c r="D167" s="242">
        <v>0</v>
      </c>
      <c r="E167" s="242">
        <v>55</v>
      </c>
      <c r="F167" s="52" t="str">
        <f t="shared" si="31"/>
        <v>-</v>
      </c>
    </row>
    <row r="168" spans="1:6" ht="12.75" customHeight="1" x14ac:dyDescent="0.2">
      <c r="A168" s="53">
        <v>3214</v>
      </c>
      <c r="B168" s="85" t="s">
        <v>378</v>
      </c>
      <c r="C168" s="50" t="s">
        <v>379</v>
      </c>
      <c r="D168" s="242">
        <v>795.6</v>
      </c>
      <c r="E168" s="242">
        <v>1283</v>
      </c>
      <c r="F168" s="52">
        <f t="shared" si="31"/>
        <v>161.2619406737054</v>
      </c>
    </row>
    <row r="169" spans="1:6" ht="12.75" customHeight="1" x14ac:dyDescent="0.2">
      <c r="A169" s="53">
        <v>322</v>
      </c>
      <c r="B169" s="85" t="s">
        <v>380</v>
      </c>
      <c r="C169" s="50" t="s">
        <v>381</v>
      </c>
      <c r="D169" s="51">
        <f t="shared" ref="D169:E169" si="41">SUM(D170:D176)</f>
        <v>31302.42</v>
      </c>
      <c r="E169" s="51">
        <f t="shared" si="41"/>
        <v>47893.189999999995</v>
      </c>
      <c r="F169" s="52">
        <f t="shared" si="31"/>
        <v>153.00155706811165</v>
      </c>
    </row>
    <row r="170" spans="1:6" ht="12.75" customHeight="1" x14ac:dyDescent="0.2">
      <c r="A170" s="53">
        <v>3221</v>
      </c>
      <c r="B170" s="85" t="s">
        <v>382</v>
      </c>
      <c r="C170" s="50" t="s">
        <v>383</v>
      </c>
      <c r="D170" s="242">
        <v>3885.3</v>
      </c>
      <c r="E170" s="242">
        <v>8290.0300000000007</v>
      </c>
      <c r="F170" s="52">
        <f t="shared" si="31"/>
        <v>213.36910920649629</v>
      </c>
    </row>
    <row r="171" spans="1:6" ht="12.75" customHeight="1" x14ac:dyDescent="0.2">
      <c r="A171" s="53">
        <v>3222</v>
      </c>
      <c r="B171" s="85" t="s">
        <v>384</v>
      </c>
      <c r="C171" s="50" t="s">
        <v>385</v>
      </c>
      <c r="D171" s="242">
        <v>21393.07</v>
      </c>
      <c r="E171" s="242">
        <v>27270.18</v>
      </c>
      <c r="F171" s="52">
        <f t="shared" si="31"/>
        <v>127.47202715645767</v>
      </c>
    </row>
    <row r="172" spans="1:6" ht="12.75" customHeight="1" x14ac:dyDescent="0.2">
      <c r="A172" s="53">
        <v>3223</v>
      </c>
      <c r="B172" s="85" t="s">
        <v>386</v>
      </c>
      <c r="C172" s="50" t="s">
        <v>387</v>
      </c>
      <c r="D172" s="242">
        <v>5614.93</v>
      </c>
      <c r="E172" s="242">
        <v>10755.27</v>
      </c>
      <c r="F172" s="52">
        <f t="shared" si="31"/>
        <v>191.547712972379</v>
      </c>
    </row>
    <row r="173" spans="1:6" ht="12.75" customHeight="1" x14ac:dyDescent="0.2">
      <c r="A173" s="53">
        <v>3224</v>
      </c>
      <c r="B173" s="85" t="s">
        <v>388</v>
      </c>
      <c r="C173" s="50" t="s">
        <v>389</v>
      </c>
      <c r="D173" s="242">
        <v>329.26</v>
      </c>
      <c r="E173" s="242">
        <v>328.83</v>
      </c>
      <c r="F173" s="52">
        <f t="shared" si="31"/>
        <v>99.869404118325946</v>
      </c>
    </row>
    <row r="174" spans="1:6" ht="12.75" customHeight="1" x14ac:dyDescent="0.2">
      <c r="A174" s="53">
        <v>3225</v>
      </c>
      <c r="B174" s="85" t="s">
        <v>390</v>
      </c>
      <c r="C174" s="50" t="s">
        <v>391</v>
      </c>
      <c r="D174" s="242">
        <v>79.86</v>
      </c>
      <c r="E174" s="242">
        <v>1248.8800000000001</v>
      </c>
      <c r="F174" s="52">
        <f t="shared" si="31"/>
        <v>1563.8367142499374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11834.51</v>
      </c>
      <c r="E177" s="51">
        <f t="shared" si="42"/>
        <v>21164.309999999998</v>
      </c>
      <c r="F177" s="52">
        <f t="shared" si="31"/>
        <v>178.83554114196528</v>
      </c>
    </row>
    <row r="178" spans="1:6" ht="12.75" customHeight="1" x14ac:dyDescent="0.2">
      <c r="A178" s="53">
        <v>3231</v>
      </c>
      <c r="B178" s="85" t="s">
        <v>398</v>
      </c>
      <c r="C178" s="50" t="s">
        <v>399</v>
      </c>
      <c r="D178" s="242">
        <v>643.15</v>
      </c>
      <c r="E178" s="242">
        <v>639.47</v>
      </c>
      <c r="F178" s="52">
        <f t="shared" si="31"/>
        <v>99.427816217056687</v>
      </c>
    </row>
    <row r="179" spans="1:6" ht="12.75" customHeight="1" x14ac:dyDescent="0.2">
      <c r="A179" s="53">
        <v>3232</v>
      </c>
      <c r="B179" s="85" t="s">
        <v>400</v>
      </c>
      <c r="C179" s="50" t="s">
        <v>401</v>
      </c>
      <c r="D179" s="242">
        <v>763.47</v>
      </c>
      <c r="E179" s="242">
        <v>1885.8</v>
      </c>
      <c r="F179" s="52">
        <f t="shared" si="31"/>
        <v>247.00381154465791</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2538</v>
      </c>
      <c r="E181" s="242">
        <v>3620.18</v>
      </c>
      <c r="F181" s="52">
        <f t="shared" si="31"/>
        <v>142.63908589440504</v>
      </c>
    </row>
    <row r="182" spans="1:6" ht="12.75" customHeight="1" x14ac:dyDescent="0.2">
      <c r="A182" s="53">
        <v>3235</v>
      </c>
      <c r="B182" s="85" t="s">
        <v>406</v>
      </c>
      <c r="C182" s="50" t="s">
        <v>407</v>
      </c>
      <c r="D182" s="242">
        <v>827.84</v>
      </c>
      <c r="E182" s="242">
        <v>955.83</v>
      </c>
      <c r="F182" s="52">
        <f t="shared" si="31"/>
        <v>115.46071704677232</v>
      </c>
    </row>
    <row r="183" spans="1:6" ht="12.75" customHeight="1" x14ac:dyDescent="0.2">
      <c r="A183" s="53">
        <v>3236</v>
      </c>
      <c r="B183" s="85" t="s">
        <v>408</v>
      </c>
      <c r="C183" s="50" t="s">
        <v>409</v>
      </c>
      <c r="D183" s="242">
        <v>611.02</v>
      </c>
      <c r="E183" s="242">
        <v>2984.55</v>
      </c>
      <c r="F183" s="52">
        <f t="shared" si="31"/>
        <v>488.45373310202615</v>
      </c>
    </row>
    <row r="184" spans="1:6" ht="12.75" customHeight="1" x14ac:dyDescent="0.2">
      <c r="A184" s="53">
        <v>3237</v>
      </c>
      <c r="B184" s="85" t="s">
        <v>410</v>
      </c>
      <c r="C184" s="50" t="s">
        <v>411</v>
      </c>
      <c r="D184" s="242">
        <v>115.93</v>
      </c>
      <c r="E184" s="242">
        <v>158.80000000000001</v>
      </c>
      <c r="F184" s="52">
        <f t="shared" si="31"/>
        <v>136.97921159320279</v>
      </c>
    </row>
    <row r="185" spans="1:6" ht="12.75" customHeight="1" x14ac:dyDescent="0.2">
      <c r="A185" s="53">
        <v>3238</v>
      </c>
      <c r="B185" s="85" t="s">
        <v>412</v>
      </c>
      <c r="C185" s="50" t="s">
        <v>413</v>
      </c>
      <c r="D185" s="242">
        <v>672.5</v>
      </c>
      <c r="E185" s="242">
        <v>947.68</v>
      </c>
      <c r="F185" s="52">
        <f t="shared" si="31"/>
        <v>140.91895910780667</v>
      </c>
    </row>
    <row r="186" spans="1:6" ht="12.75" customHeight="1" x14ac:dyDescent="0.2">
      <c r="A186" s="53">
        <v>3239</v>
      </c>
      <c r="B186" s="85" t="s">
        <v>414</v>
      </c>
      <c r="C186" s="50" t="s">
        <v>415</v>
      </c>
      <c r="D186" s="242">
        <v>5662.6</v>
      </c>
      <c r="E186" s="242">
        <v>9972</v>
      </c>
      <c r="F186" s="52">
        <f t="shared" si="31"/>
        <v>176.10285028078974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3292.68</v>
      </c>
      <c r="E188" s="51">
        <f t="shared" si="43"/>
        <v>4077.6499999999996</v>
      </c>
      <c r="F188" s="52">
        <f t="shared" si="31"/>
        <v>123.83985082060813</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68.27</v>
      </c>
      <c r="E192" s="242">
        <v>178.09</v>
      </c>
      <c r="F192" s="52">
        <f t="shared" si="31"/>
        <v>260.86128607001615</v>
      </c>
    </row>
    <row r="193" spans="1:6" ht="12.75" customHeight="1" x14ac:dyDescent="0.2">
      <c r="A193" s="53">
        <v>3295</v>
      </c>
      <c r="B193" s="85" t="s">
        <v>428</v>
      </c>
      <c r="C193" s="50" t="s">
        <v>429</v>
      </c>
      <c r="D193" s="242">
        <v>2246.81</v>
      </c>
      <c r="E193" s="242">
        <v>1068.25</v>
      </c>
      <c r="F193" s="52">
        <f t="shared" si="31"/>
        <v>47.545186286334854</v>
      </c>
    </row>
    <row r="194" spans="1:6" ht="12.75" customHeight="1" x14ac:dyDescent="0.2">
      <c r="A194" s="53" t="s">
        <v>430</v>
      </c>
      <c r="B194" s="85" t="s">
        <v>431</v>
      </c>
      <c r="C194" s="50" t="s">
        <v>430</v>
      </c>
      <c r="D194" s="242">
        <v>145.16999999999999</v>
      </c>
      <c r="E194" s="242"/>
      <c r="F194" s="52">
        <f t="shared" si="31"/>
        <v>0</v>
      </c>
    </row>
    <row r="195" spans="1:6" ht="12.75" customHeight="1" x14ac:dyDescent="0.2">
      <c r="A195" s="53">
        <v>3299</v>
      </c>
      <c r="B195" s="85" t="s">
        <v>432</v>
      </c>
      <c r="C195" s="50" t="s">
        <v>433</v>
      </c>
      <c r="D195" s="242">
        <v>832.43</v>
      </c>
      <c r="E195" s="242">
        <v>2831.31</v>
      </c>
      <c r="F195" s="52">
        <f t="shared" si="31"/>
        <v>340.12589647177538</v>
      </c>
    </row>
    <row r="196" spans="1:6" ht="12.75" customHeight="1" x14ac:dyDescent="0.2">
      <c r="A196" s="53">
        <v>34</v>
      </c>
      <c r="B196" s="232" t="s">
        <v>434</v>
      </c>
      <c r="C196" s="50" t="s">
        <v>435</v>
      </c>
      <c r="D196" s="51">
        <f t="shared" ref="D196:E196" si="44">D197+D202+D210</f>
        <v>407.78000000000003</v>
      </c>
      <c r="E196" s="51">
        <f t="shared" si="44"/>
        <v>570.09</v>
      </c>
      <c r="F196" s="52">
        <f t="shared" si="31"/>
        <v>139.8033253224778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407.78000000000003</v>
      </c>
      <c r="E210" s="51">
        <f t="shared" si="47"/>
        <v>570.09</v>
      </c>
      <c r="F210" s="52">
        <f t="shared" si="31"/>
        <v>139.8033253224778</v>
      </c>
    </row>
    <row r="211" spans="1:6" ht="12.75" customHeight="1" x14ac:dyDescent="0.2">
      <c r="A211" s="53">
        <v>3431</v>
      </c>
      <c r="B211" s="232" t="s">
        <v>464</v>
      </c>
      <c r="C211" s="50" t="s">
        <v>465</v>
      </c>
      <c r="D211" s="242">
        <v>316.23</v>
      </c>
      <c r="E211" s="242">
        <v>427.1</v>
      </c>
      <c r="F211" s="52">
        <f t="shared" si="31"/>
        <v>135.05992473832339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91.55</v>
      </c>
      <c r="E214" s="242">
        <v>142.99</v>
      </c>
      <c r="F214" s="52">
        <f t="shared" si="31"/>
        <v>156.18787547788097</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323.79000000000002</v>
      </c>
      <c r="E263" s="51">
        <f t="shared" si="68"/>
        <v>766</v>
      </c>
      <c r="F263" s="52">
        <f t="shared" ref="F263:F267" si="69">IF(D263&lt;&gt;0,IF(E263/D263&gt;=100,"&gt;&gt;100",E263/D263*100),"-")</f>
        <v>236.57308749498131</v>
      </c>
    </row>
    <row r="264" spans="1:6" ht="12.75" customHeight="1" x14ac:dyDescent="0.2">
      <c r="A264" s="53">
        <v>381</v>
      </c>
      <c r="B264" s="85" t="s">
        <v>566</v>
      </c>
      <c r="C264" s="50" t="s">
        <v>567</v>
      </c>
      <c r="D264" s="51">
        <f t="shared" ref="D264:E264" si="70">SUM(D265:D267)</f>
        <v>323.79000000000002</v>
      </c>
      <c r="E264" s="51">
        <f t="shared" si="70"/>
        <v>766</v>
      </c>
      <c r="F264" s="52">
        <f t="shared" si="69"/>
        <v>236.57308749498131</v>
      </c>
    </row>
    <row r="265" spans="1:6" ht="12.75" customHeight="1" x14ac:dyDescent="0.2">
      <c r="A265" s="53">
        <v>3811</v>
      </c>
      <c r="B265" s="85" t="s">
        <v>568</v>
      </c>
      <c r="C265" s="50" t="s">
        <v>569</v>
      </c>
      <c r="D265" s="242">
        <v>323.79000000000002</v>
      </c>
      <c r="E265" s="242">
        <v>766</v>
      </c>
      <c r="F265" s="52">
        <f t="shared" si="69"/>
        <v>236.57308749498131</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457774.93000000005</v>
      </c>
      <c r="E289" s="51">
        <f t="shared" si="79"/>
        <v>614554.44999999995</v>
      </c>
      <c r="F289" s="52">
        <f t="shared" si="76"/>
        <v>134.24816645157912</v>
      </c>
    </row>
    <row r="290" spans="1:6" ht="12.75" customHeight="1" x14ac:dyDescent="0.2">
      <c r="A290" s="53" t="s">
        <v>607</v>
      </c>
      <c r="B290" s="85" t="s">
        <v>618</v>
      </c>
      <c r="C290" s="50" t="s">
        <v>619</v>
      </c>
      <c r="D290" s="51">
        <f>IF(D6&gt;=D289,D6-D289,0)</f>
        <v>14757.969999999914</v>
      </c>
      <c r="E290" s="51">
        <f>IF(E6&gt;=E289,E6-E289,0)</f>
        <v>3115.7800000000279</v>
      </c>
      <c r="F290" s="52">
        <f t="shared" si="76"/>
        <v>21.112524283489169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3791.07</v>
      </c>
      <c r="E292" s="242">
        <v>8311.5</v>
      </c>
      <c r="F292" s="52">
        <f t="shared" si="76"/>
        <v>219.23889561522208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19694.310000000001</v>
      </c>
      <c r="E294" s="242">
        <v>1470.49</v>
      </c>
      <c r="F294" s="52">
        <f t="shared" si="76"/>
        <v>7.4665728324576994</v>
      </c>
    </row>
    <row r="295" spans="1:6" ht="24" x14ac:dyDescent="0.2">
      <c r="A295" s="53">
        <v>9661</v>
      </c>
      <c r="B295" s="85" t="s">
        <v>628</v>
      </c>
      <c r="C295" s="50" t="s">
        <v>629</v>
      </c>
      <c r="D295" s="242">
        <v>18.2</v>
      </c>
      <c r="E295" s="242">
        <v>0</v>
      </c>
      <c r="F295" s="52">
        <f t="shared" si="76"/>
        <v>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4588.45</v>
      </c>
      <c r="E350" s="51">
        <f t="shared" si="95"/>
        <v>1607</v>
      </c>
      <c r="F350" s="52">
        <f t="shared" si="81"/>
        <v>35.022720090662425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4588.45</v>
      </c>
      <c r="E363" s="51">
        <f t="shared" si="99"/>
        <v>1607</v>
      </c>
      <c r="F363" s="52">
        <f t="shared" si="81"/>
        <v>35.022720090662425</v>
      </c>
    </row>
    <row r="364" spans="1:6" ht="12.75" customHeight="1" x14ac:dyDescent="0.2">
      <c r="A364" s="53">
        <v>421</v>
      </c>
      <c r="B364" s="85" t="s">
        <v>757</v>
      </c>
      <c r="C364" s="50" t="s">
        <v>758</v>
      </c>
      <c r="D364" s="51">
        <f t="shared" ref="D364:E364" si="100">SUM(D365:D368)</f>
        <v>829.53</v>
      </c>
      <c r="E364" s="51">
        <f t="shared" si="100"/>
        <v>0</v>
      </c>
      <c r="F364" s="52">
        <f t="shared" si="81"/>
        <v>0</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829.53</v>
      </c>
      <c r="E366" s="242"/>
      <c r="F366" s="52">
        <f t="shared" si="81"/>
        <v>0</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3758.92</v>
      </c>
      <c r="E369" s="51">
        <f t="shared" si="101"/>
        <v>1540.01</v>
      </c>
      <c r="F369" s="52">
        <f t="shared" si="81"/>
        <v>40.969480595490197</v>
      </c>
    </row>
    <row r="370" spans="1:6" ht="12.75" customHeight="1" x14ac:dyDescent="0.2">
      <c r="A370" s="53">
        <v>4221</v>
      </c>
      <c r="B370" s="85" t="s">
        <v>673</v>
      </c>
      <c r="C370" s="50" t="s">
        <v>765</v>
      </c>
      <c r="D370" s="242">
        <v>3758.92</v>
      </c>
      <c r="E370" s="242">
        <v>1169.98</v>
      </c>
      <c r="F370" s="52">
        <f t="shared" si="81"/>
        <v>31.125429644685177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370.03</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66.989999999999995</v>
      </c>
      <c r="F383" s="52" t="str">
        <f t="shared" si="81"/>
        <v>-</v>
      </c>
    </row>
    <row r="384" spans="1:6" ht="12.75" customHeight="1" x14ac:dyDescent="0.2">
      <c r="A384" s="53">
        <v>4241</v>
      </c>
      <c r="B384" s="85" t="s">
        <v>782</v>
      </c>
      <c r="C384" s="50" t="s">
        <v>783</v>
      </c>
      <c r="D384" s="242">
        <v>0</v>
      </c>
      <c r="E384" s="242">
        <v>66.989999999999995</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4588.45</v>
      </c>
      <c r="E408" s="51">
        <f t="shared" si="111"/>
        <v>1607</v>
      </c>
      <c r="F408" s="52">
        <f t="shared" si="81"/>
        <v>35.022720090662425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472532.89999999997</v>
      </c>
      <c r="E412" s="51">
        <f>E6+E298</f>
        <v>617670.23</v>
      </c>
      <c r="F412" s="52">
        <f t="shared" si="81"/>
        <v>130.71475658097035</v>
      </c>
    </row>
    <row r="413" spans="1:6" ht="12.75" customHeight="1" x14ac:dyDescent="0.2">
      <c r="A413" s="53" t="s">
        <v>607</v>
      </c>
      <c r="B413" s="85" t="s">
        <v>830</v>
      </c>
      <c r="C413" s="50" t="s">
        <v>831</v>
      </c>
      <c r="D413" s="51">
        <f t="shared" ref="D413:E413" si="112">D289+D350</f>
        <v>462363.38000000006</v>
      </c>
      <c r="E413" s="51">
        <f t="shared" si="112"/>
        <v>616161.44999999995</v>
      </c>
      <c r="F413" s="52">
        <f t="shared" si="81"/>
        <v>133.2634626038074</v>
      </c>
    </row>
    <row r="414" spans="1:6" ht="12.75" customHeight="1" x14ac:dyDescent="0.2">
      <c r="A414" s="53" t="s">
        <v>607</v>
      </c>
      <c r="B414" s="85" t="s">
        <v>832</v>
      </c>
      <c r="C414" s="50" t="s">
        <v>833</v>
      </c>
      <c r="D414" s="51">
        <f t="shared" ref="D414:E414" si="113">IF(D412&gt;=D413,D412-D413,0)</f>
        <v>10169.519999999902</v>
      </c>
      <c r="E414" s="51">
        <f t="shared" si="113"/>
        <v>1508.7800000000279</v>
      </c>
      <c r="F414" s="52">
        <f t="shared" si="81"/>
        <v>14.836295125040733</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3791.07</v>
      </c>
      <c r="E416" s="51">
        <f t="shared" si="115"/>
        <v>8311.5</v>
      </c>
      <c r="F416" s="52">
        <f t="shared" si="81"/>
        <v>219.23889561522208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19694.310000000001</v>
      </c>
      <c r="E418" s="62">
        <f t="shared" si="117"/>
        <v>1470.49</v>
      </c>
      <c r="F418" s="57">
        <f t="shared" si="81"/>
        <v>7.4665728324576994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472532.89999999997</v>
      </c>
      <c r="E639" s="51">
        <f t="shared" si="180"/>
        <v>617670.23</v>
      </c>
      <c r="F639" s="52">
        <f t="shared" si="119"/>
        <v>130.71475658097035</v>
      </c>
    </row>
    <row r="640" spans="1:6" ht="12.75" customHeight="1" x14ac:dyDescent="0.2">
      <c r="A640" s="53" t="s">
        <v>607</v>
      </c>
      <c r="B640" s="85" t="s">
        <v>1276</v>
      </c>
      <c r="C640" s="50" t="s">
        <v>1277</v>
      </c>
      <c r="D640" s="51">
        <f t="shared" ref="D640:E640" si="181">D413+D528</f>
        <v>462363.38000000006</v>
      </c>
      <c r="E640" s="51">
        <f t="shared" si="181"/>
        <v>616161.44999999995</v>
      </c>
      <c r="F640" s="52">
        <f t="shared" si="119"/>
        <v>133.2634626038074</v>
      </c>
    </row>
    <row r="641" spans="1:6" ht="12.75" customHeight="1" x14ac:dyDescent="0.2">
      <c r="A641" s="53" t="s">
        <v>607</v>
      </c>
      <c r="B641" s="85" t="s">
        <v>1278</v>
      </c>
      <c r="C641" s="50" t="s">
        <v>1279</v>
      </c>
      <c r="D641" s="51">
        <f t="shared" ref="D641:E641" si="182">IF(D639&gt;=D640,D639-D640,0)</f>
        <v>10169.519999999902</v>
      </c>
      <c r="E641" s="51">
        <f t="shared" si="182"/>
        <v>1508.7800000000279</v>
      </c>
      <c r="F641" s="52">
        <f t="shared" si="119"/>
        <v>14.836295125040733</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3791.07</v>
      </c>
      <c r="E643" s="51">
        <f t="shared" si="184"/>
        <v>8311.5</v>
      </c>
      <c r="F643" s="52">
        <f t="shared" si="119"/>
        <v>219.23889561522208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13960.589999999902</v>
      </c>
      <c r="E645" s="51">
        <f t="shared" si="186"/>
        <v>9820.2800000000279</v>
      </c>
      <c r="F645" s="52">
        <f t="shared" si="119"/>
        <v>70.342872328462462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72766.59</v>
      </c>
      <c r="E647" s="243">
        <v>96159.59</v>
      </c>
      <c r="F647" s="57">
        <f t="shared" si="119"/>
        <v>132.14799539184122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13336.04</v>
      </c>
      <c r="E649" s="242">
        <v>12865.71</v>
      </c>
      <c r="F649" s="52">
        <f t="shared" ref="F649:F724" si="188">IF(D649&lt;&gt;0,IF(E649/D649&gt;=100,"&gt;&gt;100",E649/D649*100),"-")</f>
        <v>96.473240932090775</v>
      </c>
    </row>
    <row r="650" spans="1:6" ht="12.75" customHeight="1" x14ac:dyDescent="0.2">
      <c r="A650" s="53" t="s">
        <v>1295</v>
      </c>
      <c r="B650" s="85" t="s">
        <v>1296</v>
      </c>
      <c r="C650" s="50" t="s">
        <v>1295</v>
      </c>
      <c r="D650" s="242">
        <v>66046.19</v>
      </c>
      <c r="E650" s="242">
        <v>86070.66</v>
      </c>
      <c r="F650" s="52">
        <f t="shared" si="188"/>
        <v>130.31888743317367</v>
      </c>
    </row>
    <row r="651" spans="1:6" ht="12.75" customHeight="1" x14ac:dyDescent="0.2">
      <c r="A651" s="53" t="s">
        <v>1297</v>
      </c>
      <c r="B651" s="85" t="s">
        <v>1298</v>
      </c>
      <c r="C651" s="50" t="s">
        <v>1297</v>
      </c>
      <c r="D651" s="242">
        <v>68335.360000000001</v>
      </c>
      <c r="E651" s="242">
        <v>82256.25</v>
      </c>
      <c r="F651" s="52">
        <f t="shared" si="188"/>
        <v>120.37142995954071</v>
      </c>
    </row>
    <row r="652" spans="1:6" ht="24" x14ac:dyDescent="0.2">
      <c r="A652" s="53">
        <v>11</v>
      </c>
      <c r="B652" s="85" t="s">
        <v>1299</v>
      </c>
      <c r="C652" s="50" t="s">
        <v>1300</v>
      </c>
      <c r="D652" s="51">
        <f t="shared" ref="D652:E652" si="189">+D649+D650-D651</f>
        <v>11046.87000000001</v>
      </c>
      <c r="E652" s="51">
        <f t="shared" si="189"/>
        <v>16680.119999999995</v>
      </c>
      <c r="F652" s="52">
        <f t="shared" si="188"/>
        <v>150.99408248671324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43</v>
      </c>
      <c r="E654" s="262">
        <v>44</v>
      </c>
      <c r="F654" s="52">
        <f t="shared" si="188"/>
        <v>102.32558139534885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43</v>
      </c>
      <c r="E656" s="262">
        <v>44</v>
      </c>
      <c r="F656" s="52">
        <f t="shared" si="188"/>
        <v>102.32558139534885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431456.87</v>
      </c>
      <c r="E675" s="242">
        <v>569033.35</v>
      </c>
      <c r="F675" s="52">
        <f t="shared" si="188"/>
        <v>131.88649655758175</v>
      </c>
    </row>
    <row r="676" spans="1:6" ht="24" x14ac:dyDescent="0.2">
      <c r="A676" s="53">
        <v>63613</v>
      </c>
      <c r="B676" s="232" t="s">
        <v>1348</v>
      </c>
      <c r="C676" s="50" t="s">
        <v>1349</v>
      </c>
      <c r="D676" s="242">
        <v>3022.64</v>
      </c>
      <c r="E676" s="242">
        <v>1270</v>
      </c>
      <c r="F676" s="52">
        <f t="shared" si="188"/>
        <v>42.016250694756899</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3484.69</v>
      </c>
      <c r="E678" s="242"/>
      <c r="F678" s="52">
        <f t="shared" si="188"/>
        <v>0</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1545.43</v>
      </c>
      <c r="E695" s="242">
        <v>877.5</v>
      </c>
      <c r="F695" s="52">
        <f t="shared" si="188"/>
        <v>56.780313569686101</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10982.44</v>
      </c>
      <c r="E710" s="242">
        <v>11800</v>
      </c>
      <c r="F710" s="52">
        <f t="shared" si="188"/>
        <v>107.44424736215268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960.31</v>
      </c>
      <c r="E717" s="242">
        <v>441.44</v>
      </c>
      <c r="F717" s="52">
        <f t="shared" si="188"/>
        <v>45.968489341983322</v>
      </c>
    </row>
    <row r="718" spans="1:6" ht="12.75" customHeight="1" x14ac:dyDescent="0.2">
      <c r="A718" s="53">
        <v>32121</v>
      </c>
      <c r="B718" s="85" t="s">
        <v>1414</v>
      </c>
      <c r="C718" s="50" t="s">
        <v>1415</v>
      </c>
      <c r="D718" s="242">
        <v>18127.75</v>
      </c>
      <c r="E718" s="242">
        <v>19432.13</v>
      </c>
      <c r="F718" s="52">
        <f t="shared" si="188"/>
        <v>107.1954875811946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175.2</v>
      </c>
      <c r="E720" s="242">
        <v>2450.77</v>
      </c>
      <c r="F720" s="52">
        <f t="shared" si="188"/>
        <v>1398.8413242009135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138.88999999999999</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243.05</v>
      </c>
      <c r="E724" s="242">
        <v>336</v>
      </c>
      <c r="F724" s="52">
        <f t="shared" si="188"/>
        <v>138.24315984365356</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105289.25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628175.07000000007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627064.02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519586.89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93619.13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562.21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13295.79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1111.05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622779.1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621668.04999999993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528947.01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89031.58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570.09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3119.37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1111.05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110685.22000000009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110685.22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110685.22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0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13713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 </cp:lastModifiedBy>
  <cp:lastPrinted>2023-12-21T13:12:35Z</cp:lastPrinted>
  <dcterms:created xsi:type="dcterms:W3CDTF">2022-04-01T05:14:30Z</dcterms:created>
  <dcterms:modified xsi:type="dcterms:W3CDTF">2024-07-09T08:51:36Z</dcterms:modified>
</cp:coreProperties>
</file>