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racunovodstvo2\Desktop\ŠTEFANIJA\FINANCIJSKI PLANOVI\2024-2026\"/>
    </mc:Choice>
  </mc:AlternateContent>
  <xr:revisionPtr revIDLastSave="0" documentId="13_ncr:1_{3D92F130-D587-47CD-A399-ED47658FABAF}" xr6:coauthVersionLast="36" xr6:coauthVersionMax="36" xr10:uidLastSave="{00000000-0000-0000-0000-000000000000}"/>
  <bookViews>
    <workbookView xWindow="0" yWindow="0" windowWidth="25440" windowHeight="12300" activeTab="3" xr2:uid="{00000000-000D-0000-FFFF-FFFF00000000}"/>
  </bookViews>
  <sheets>
    <sheet name="SAŽETAK" sheetId="1" r:id="rId1"/>
    <sheet name=" Račun prihoda i rashoda" sheetId="3" r:id="rId2"/>
    <sheet name="Rashodi prema funkcijskoj klasi" sheetId="8" r:id="rId3"/>
    <sheet name="POSEBNI DIO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8" i="7" l="1"/>
  <c r="F112" i="7"/>
  <c r="F113" i="7"/>
  <c r="F114" i="7"/>
  <c r="F116" i="7"/>
  <c r="F121" i="7"/>
  <c r="F127" i="7"/>
  <c r="F89" i="7"/>
  <c r="F90" i="7"/>
  <c r="G89" i="7"/>
  <c r="G90" i="7"/>
  <c r="F98" i="7"/>
  <c r="F99" i="7"/>
  <c r="G99" i="7"/>
  <c r="F102" i="7"/>
  <c r="G102" i="7"/>
  <c r="G98" i="7" s="1"/>
  <c r="G88" i="7" s="1"/>
  <c r="G178" i="7" s="1"/>
  <c r="F31" i="7"/>
  <c r="F22" i="7"/>
  <c r="F15" i="7"/>
  <c r="F11" i="7"/>
  <c r="G31" i="7"/>
  <c r="G22" i="7"/>
  <c r="G15" i="7"/>
  <c r="G11" i="7"/>
  <c r="G10" i="7" l="1"/>
  <c r="F10" i="7"/>
  <c r="G127" i="7"/>
  <c r="G121" i="7"/>
  <c r="G116" i="7"/>
  <c r="D10" i="8"/>
  <c r="C10" i="8"/>
  <c r="G113" i="7" l="1"/>
  <c r="F57" i="3"/>
  <c r="F62" i="3"/>
  <c r="F69" i="3"/>
  <c r="F79" i="3"/>
  <c r="G79" i="3"/>
  <c r="G69" i="3"/>
  <c r="G62" i="3"/>
  <c r="G57" i="3"/>
  <c r="G56" i="3" s="1"/>
  <c r="E79" i="3"/>
  <c r="E69" i="3"/>
  <c r="E62" i="3"/>
  <c r="E57" i="3"/>
  <c r="F102" i="3"/>
  <c r="G33" i="3"/>
  <c r="F56" i="3" l="1"/>
  <c r="F45" i="3" s="1"/>
  <c r="F26" i="3"/>
  <c r="F10" i="3" s="1"/>
  <c r="G26" i="3"/>
  <c r="G11" i="3"/>
  <c r="G10" i="3" l="1"/>
  <c r="E11" i="7"/>
  <c r="E15" i="7"/>
  <c r="E22" i="7"/>
  <c r="B10" i="8" l="1"/>
  <c r="H19" i="1" l="1"/>
  <c r="F19" i="1"/>
  <c r="H16" i="1"/>
  <c r="H22" i="1" l="1"/>
  <c r="F16" i="1"/>
  <c r="F22" i="1" s="1"/>
  <c r="G102" i="3" l="1"/>
  <c r="G46" i="3"/>
  <c r="G45" i="3" s="1"/>
  <c r="G154" i="7"/>
  <c r="E10" i="3" l="1"/>
</calcChain>
</file>

<file path=xl/sharedStrings.xml><?xml version="1.0" encoding="utf-8"?>
<sst xmlns="http://schemas.openxmlformats.org/spreadsheetml/2006/main" count="368" uniqueCount="184">
  <si>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</si>
  <si>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</si>
  <si>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</si>
  <si>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</si>
  <si>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</si>
  <si>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</si>
  <si>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</si>
  <si>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</si>
  <si>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</si>
  <si>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</si>
  <si>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</si>
  <si>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</si>
  <si>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</si>
  <si>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</si>
  <si>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</si>
  <si>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</si>
  <si>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</si>
  <si>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</si>
  <si>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</si>
  <si>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</si>
  <si>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</si>
  <si>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</si>
  <si>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</si>
  <si>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</si>
  <si>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NAZIV PROGRAMA</t>
  </si>
  <si>
    <t>A) SAŽETAK RAČUNA PRIHODA I RASHODA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</si>
  <si>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</si>
  <si>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</si>
  <si>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</si>
  <si>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</si>
  <si>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Prihodi od admin.pristojbi i p</t>
  </si>
  <si>
    <t>Prihodi za posebne namjene</t>
  </si>
  <si>
    <t>Ostali prihodi</t>
  </si>
  <si>
    <t>Prihodi iz proračuna i od HZZ</t>
  </si>
  <si>
    <t>Kazne,upravne mjere i ostal</t>
  </si>
  <si>
    <t>Donacije</t>
  </si>
  <si>
    <t>Tekuće potpore od međ.org.</t>
  </si>
  <si>
    <t>Prihodi za finan.rashoda posl</t>
  </si>
  <si>
    <t>Tekuće pomoći pror.koris iz p</t>
  </si>
  <si>
    <t>Kapitalne pomoći pror.koris</t>
  </si>
  <si>
    <t>Tekuće pomoći iz drž.proraču</t>
  </si>
  <si>
    <t>Uredska oprema i namještaj</t>
  </si>
  <si>
    <t>Oprema za održavanje i zaštitu</t>
  </si>
  <si>
    <t>Instrumenti,uređaji i strojevi</t>
  </si>
  <si>
    <t>Sportska i glazbena oprema</t>
  </si>
  <si>
    <t>Uređaji, strojevi i oprema za ostale namjene</t>
  </si>
  <si>
    <t>Knjige</t>
  </si>
  <si>
    <t>Državni proračun</t>
  </si>
  <si>
    <t>Rashodi za dodatna ulaganja</t>
  </si>
  <si>
    <t>Financijski rashodi</t>
  </si>
  <si>
    <t xml:space="preserve">Bankarske usluge </t>
  </si>
  <si>
    <t>Plaće za redovan rad</t>
  </si>
  <si>
    <t>Plaće za prekovremeni rad</t>
  </si>
  <si>
    <t>Plaće za posebne uvjete rada</t>
  </si>
  <si>
    <t>Ostali rashodi za zaposlene</t>
  </si>
  <si>
    <t>Doprinosi za zdravstveno osig</t>
  </si>
  <si>
    <t>Službena putovanja</t>
  </si>
  <si>
    <t>Naknada za prijevoz</t>
  </si>
  <si>
    <t>Stručno usavršavanje zaposlenika</t>
  </si>
  <si>
    <t>Ostale naknade troškova zap.</t>
  </si>
  <si>
    <t>Ur.materijal i ostali mat.rashodi</t>
  </si>
  <si>
    <t>Materija i sirovina</t>
  </si>
  <si>
    <t>Energija</t>
  </si>
  <si>
    <t>Mat.i dij.za tek.i inv.odr</t>
  </si>
  <si>
    <t>Službena i radna obuća i odjeća</t>
  </si>
  <si>
    <t>Usluge telefona,poštarina i sl.</t>
  </si>
  <si>
    <t>Usluge tekućeg održavanja</t>
  </si>
  <si>
    <t>Usluge promedžbe  i informiranja</t>
  </si>
  <si>
    <t>Komunalne usluge</t>
  </si>
  <si>
    <t>Zakupnine i najamnine</t>
  </si>
  <si>
    <t>Zdravstvene i veterinarske usluge</t>
  </si>
  <si>
    <t>Intelektualne usluge</t>
  </si>
  <si>
    <t>Računalne usluge</t>
  </si>
  <si>
    <t>Ostale nespomenute usluge</t>
  </si>
  <si>
    <t>Ostali nespomenuti rashodi</t>
  </si>
  <si>
    <t>Pristojbe i naknade</t>
  </si>
  <si>
    <t>Članarine</t>
  </si>
  <si>
    <t>Premije osiguranja</t>
  </si>
  <si>
    <t>Sitni inventar</t>
  </si>
  <si>
    <t>Izvor financiranja 43</t>
  </si>
  <si>
    <t>Kapitalni projekt Kxxxxxx</t>
  </si>
  <si>
    <t>NAZIV KAPITALNOG PROJEKTA</t>
  </si>
  <si>
    <t>PROGRAM 1013</t>
  </si>
  <si>
    <t>Aktivnost A101301</t>
  </si>
  <si>
    <t>Izvor financiranja 44</t>
  </si>
  <si>
    <t>Decentralizirana sredstva</t>
  </si>
  <si>
    <t>PROGRAM 1001</t>
  </si>
  <si>
    <t>Izvor financiranja 51</t>
  </si>
  <si>
    <t>EU sredstva</t>
  </si>
  <si>
    <t>Projekt "Školska shema"</t>
  </si>
  <si>
    <t>OSNOVNO ŠKOLSTVO</t>
  </si>
  <si>
    <t>ŠKOLSTVO</t>
  </si>
  <si>
    <t>Aktivnost A101330</t>
  </si>
  <si>
    <t>E-škole</t>
  </si>
  <si>
    <t>Izvor financiranja 11</t>
  </si>
  <si>
    <t>Izvor financiranja 52</t>
  </si>
  <si>
    <t>Posebne namjene</t>
  </si>
  <si>
    <t>Izvor financiranja 31</t>
  </si>
  <si>
    <t>UKUPNO:</t>
  </si>
  <si>
    <t>Dodatna ulaganja na građevinskim objektima</t>
  </si>
  <si>
    <t>Poslovni objekti</t>
  </si>
  <si>
    <t>Instrumenti, uređaji i strojevi</t>
  </si>
  <si>
    <t>Izvor financiranja 61</t>
  </si>
  <si>
    <t>Bankarske usluge</t>
  </si>
  <si>
    <t>Doprinosi za zdravstveno osiguranje</t>
  </si>
  <si>
    <t>Aktivnost A101343</t>
  </si>
  <si>
    <t>Uvođenje građanskog odgoja u osnovnim školama</t>
  </si>
  <si>
    <t>Doprinos za zdravstveno osiguranje</t>
  </si>
  <si>
    <t>Pomoći EU</t>
  </si>
  <si>
    <t>Materijal i sirovina</t>
  </si>
  <si>
    <t>Uredski materijal i ostali mat.rashodi</t>
  </si>
  <si>
    <t>Usluge telefona,poštarine i sl.</t>
  </si>
  <si>
    <t>Mat.i dijelovi za tekuće i inv.odr.</t>
  </si>
  <si>
    <t>Prihodi iz nadležnog proračuna</t>
  </si>
  <si>
    <t>IZMJENE I DOPUNE FINANCIJSKOG PLANA OŠ DOMAŠINEC 
ZA 2024. GODINU</t>
  </si>
  <si>
    <t>Plan za 2024.</t>
  </si>
  <si>
    <t>Izmjene i dopune plana za 2024.</t>
  </si>
  <si>
    <t>IZMJENE I DOPUNE FINANCIJSKOG PLANA OSNOVNE ŠKOLE DOMAŠINEC 
ZA 2024. GODINU</t>
  </si>
  <si>
    <t xml:space="preserve">REPUBLIKA HRVATSKA </t>
  </si>
  <si>
    <t>MEĐIMURSKA ŽUPANIJA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</si>
  <si>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</si>
  <si>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</si>
  <si>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</si>
  <si>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</si>
  <si>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</si>
  <si>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</si>
  <si>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</si>
  <si>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</si>
  <si>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OSNOVNA ŠKOLA DOMAŠINEC</t>
  </si>
  <si>
    <t>MARKA KOVAČA 1, DOMAŠINEC</t>
  </si>
  <si>
    <t>OIB: 64297918539</t>
  </si>
  <si>
    <t>Domašinec, 22.11.2024.</t>
  </si>
  <si>
    <t>Izmjene i dopune plana 2024.</t>
  </si>
  <si>
    <t>2024.</t>
  </si>
  <si>
    <t>Predsjednica školskog odbora:</t>
  </si>
  <si>
    <t xml:space="preserve">                     Simona Sinković, dipl. uč.                                                                                                                                       Martina Kivač, mag.theol.</t>
  </si>
  <si>
    <t>RASHODI PREMA FUNKCIJSKOJ KLASIFIKACIJI</t>
  </si>
  <si>
    <t>Brojčana oznaka i naziv</t>
  </si>
  <si>
    <t>UKUPNI RASHODI</t>
  </si>
  <si>
    <t>09 Obrazovanje</t>
  </si>
  <si>
    <t>0912 Osnovno obrazovanje</t>
  </si>
  <si>
    <t>096 Dodatne usluge u obrazovanju</t>
  </si>
  <si>
    <t>Tekuće donacije</t>
  </si>
  <si>
    <t>Prihodi od prodaje proiz.i robe</t>
  </si>
  <si>
    <t>Reprezentacija</t>
  </si>
  <si>
    <t>Naknade građanima i kućanstvima</t>
  </si>
  <si>
    <t>Ostale naknade iz proračuna</t>
  </si>
  <si>
    <t>Ostali rashodi</t>
  </si>
  <si>
    <t>Tekuće donacije u novcu</t>
  </si>
  <si>
    <t>Komunikacijska oprema</t>
  </si>
  <si>
    <t>Naknade troškova zaposlenima</t>
  </si>
  <si>
    <t>Rashodi za materijal i energiju</t>
  </si>
  <si>
    <t>Rashodi za usluge</t>
  </si>
  <si>
    <t>Ostali nespomenuti rashodi posl.</t>
  </si>
  <si>
    <t>Ostali rashodi poslovanja</t>
  </si>
  <si>
    <t>Ostali financijski rashodi</t>
  </si>
  <si>
    <t>Aktivnost T100117</t>
  </si>
  <si>
    <t>Projekt "Škole jednakih mogućnosti" - osiguravanje pomoćnika učenicima s teškoćama u školama MŽ</t>
  </si>
  <si>
    <t>Plaće</t>
  </si>
  <si>
    <t>Doprinosi na plaće</t>
  </si>
  <si>
    <t>Doprinosi za obvezno ZDRO</t>
  </si>
  <si>
    <t>Naknade za prijevoz, rad na terenu</t>
  </si>
  <si>
    <t>Aktivnost T100115</t>
  </si>
  <si>
    <t>Aktivnost A101311</t>
  </si>
  <si>
    <t>Ostale javne potrebe u obrazovanju</t>
  </si>
  <si>
    <t>Ostale naknade</t>
  </si>
  <si>
    <t>Ostale naknade građanima i kuć.</t>
  </si>
  <si>
    <t xml:space="preserve">Tekuće donacije </t>
  </si>
  <si>
    <t>Postrojenja i oprema</t>
  </si>
  <si>
    <t>Glazbeni instrumenti i oprema</t>
  </si>
  <si>
    <t>Knjige, umjetnička djela i ostale vrij.</t>
  </si>
  <si>
    <t>Kapitalni izdaci za osnovne škole</t>
  </si>
  <si>
    <t>A101305</t>
  </si>
  <si>
    <t>Građevinski objekti</t>
  </si>
  <si>
    <t>Ostali poslovni građevinski objekti</t>
  </si>
  <si>
    <t>Telefoni i ostali komunikac. uređaji</t>
  </si>
  <si>
    <t>Povećanje/smanjenje</t>
  </si>
  <si>
    <t>Prihodi od imovine</t>
  </si>
  <si>
    <t>Kamate na depozite</t>
  </si>
  <si>
    <t>Ostali nespomenuti prihodi</t>
  </si>
  <si>
    <t>Kapitalne donacije</t>
  </si>
  <si>
    <t>Prihodi za nefinancijsku imovinu</t>
  </si>
  <si>
    <t xml:space="preserve">Povećanje/smanjenje </t>
  </si>
  <si>
    <t>IZMJENE I DOPUNE FINANCIJSKOG PLANA OSNOVNE ŠKOLE DOMAŠINEC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</si>
</sst>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0" fillId="2" borderId="6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/>
    <xf numFmtId="0" fontId="1" fillId="0" borderId="4" xfId="0" applyFont="1" applyBorder="1"/>
    <xf numFmtId="3" fontId="1" fillId="0" borderId="4" xfId="0" applyNumberFormat="1" applyFont="1" applyBorder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9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0" fillId="0" borderId="0" xfId="0" applyFont="1"/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22" fillId="2" borderId="3" xfId="0" applyNumberFormat="1" applyFont="1" applyFill="1" applyBorder="1" applyAlignment="1">
      <alignment horizontal="right"/>
    </xf>
    <xf numFmtId="0" fontId="9" fillId="4" borderId="3" xfId="0" quotePrefix="1" applyFont="1" applyFill="1" applyBorder="1" applyAlignment="1">
      <alignment horizontal="left" vertical="center"/>
    </xf>
    <xf numFmtId="0" fontId="10" fillId="4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3" fontId="24" fillId="2" borderId="3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0" fontId="0" fillId="2" borderId="0" xfId="0" applyFont="1" applyFill="1"/>
    <xf numFmtId="3" fontId="25" fillId="4" borderId="3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horizontal="left" vertical="center"/>
    </xf>
    <xf numFmtId="0" fontId="11" fillId="3" borderId="3" xfId="0" applyNumberFormat="1" applyFont="1" applyFill="1" applyBorder="1" applyAlignment="1" applyProtection="1">
      <alignment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vertical="center" wrapText="1"/>
    </xf>
    <xf numFmtId="3" fontId="6" fillId="6" borderId="3" xfId="0" applyNumberFormat="1" applyFont="1" applyFill="1" applyBorder="1" applyAlignment="1">
      <alignment horizontal="right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0" fontId="3" fillId="6" borderId="1" xfId="0" applyNumberFormat="1" applyFont="1" applyFill="1" applyBorder="1" applyAlignment="1" applyProtection="1">
      <alignment horizontal="left" vertical="center" wrapText="1" indent="1"/>
    </xf>
    <xf numFmtId="0" fontId="3" fillId="6" borderId="2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2" xfId="0" applyNumberFormat="1" applyFont="1" applyFill="1" applyBorder="1" applyAlignment="1" applyProtection="1">
      <alignment horizontal="left" vertical="center" wrapText="1" indent="1"/>
    </xf>
    <xf numFmtId="0" fontId="3" fillId="3" borderId="4" xfId="0" applyNumberFormat="1" applyFont="1" applyFill="1" applyBorder="1" applyAlignment="1" applyProtection="1">
      <alignment horizontal="left" vertical="center" wrapText="1" inden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 indent="1"/>
    </xf>
    <xf numFmtId="0" fontId="3" fillId="7" borderId="2" xfId="0" applyNumberFormat="1" applyFont="1" applyFill="1" applyBorder="1" applyAlignment="1" applyProtection="1">
      <alignment horizontal="left" vertical="center" wrapText="1" indent="1"/>
    </xf>
    <xf numFmtId="0" fontId="3" fillId="7" borderId="4" xfId="0" applyNumberFormat="1" applyFont="1" applyFill="1" applyBorder="1" applyAlignment="1" applyProtection="1">
      <alignment horizontal="left" vertical="center" wrapText="1" indent="1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3" fillId="7" borderId="2" xfId="0" applyNumberFormat="1" applyFont="1" applyFill="1" applyBorder="1" applyAlignment="1" applyProtection="1">
      <alignment horizontal="left" vertical="center" wrapText="1"/>
    </xf>
    <xf numFmtId="0" fontId="11" fillId="9" borderId="3" xfId="0" applyNumberFormat="1" applyFont="1" applyFill="1" applyBorder="1" applyAlignment="1" applyProtection="1">
      <alignment horizontal="left" vertical="center" wrapText="1"/>
    </xf>
    <xf numFmtId="3" fontId="11" fillId="9" borderId="3" xfId="0" applyNumberFormat="1" applyFont="1" applyFill="1" applyBorder="1" applyAlignment="1">
      <alignment horizontal="right"/>
    </xf>
    <xf numFmtId="0" fontId="11" fillId="10" borderId="3" xfId="0" applyNumberFormat="1" applyFont="1" applyFill="1" applyBorder="1" applyAlignment="1" applyProtection="1">
      <alignment horizontal="left" vertical="center" wrapText="1"/>
    </xf>
    <xf numFmtId="0" fontId="9" fillId="10" borderId="3" xfId="0" applyNumberFormat="1" applyFont="1" applyFill="1" applyBorder="1" applyAlignment="1" applyProtection="1">
      <alignment horizontal="left" vertical="center" wrapText="1"/>
    </xf>
    <xf numFmtId="3" fontId="6" fillId="10" borderId="3" xfId="0" applyNumberFormat="1" applyFont="1" applyFill="1" applyBorder="1" applyAlignment="1">
      <alignment horizontal="right"/>
    </xf>
    <xf numFmtId="0" fontId="9" fillId="10" borderId="3" xfId="0" quotePrefix="1" applyFont="1" applyFill="1" applyBorder="1" applyAlignment="1">
      <alignment horizontal="left" vertical="center"/>
    </xf>
    <xf numFmtId="0" fontId="10" fillId="10" borderId="3" xfId="0" quotePrefix="1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1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6" borderId="1" xfId="0" applyNumberFormat="1" applyFont="1" applyFill="1" applyBorder="1" applyAlignment="1" applyProtection="1">
      <alignment horizontal="left" vertical="center" wrapText="1" indent="1"/>
    </xf>
    <xf numFmtId="0" fontId="3" fillId="6" borderId="2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right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27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workbookViewId="0">
      <selection activeCell="M18" sqref="M18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t="s">
        <v>118</v>
      </c>
    </row>
    <row r="2" spans="1:8" ht="18" customHeight="1" x14ac:dyDescent="0.25">
      <c r="A2" t="s">
        <v>119</v>
      </c>
    </row>
    <row r="3" spans="1:8" ht="15.75" customHeight="1" x14ac:dyDescent="0.25">
      <c r="A3" t="s">
        <v>128</v>
      </c>
    </row>
    <row r="4" spans="1:8" x14ac:dyDescent="0.25">
      <c r="A4" t="s">
        <v>129</v>
      </c>
    </row>
    <row r="5" spans="1:8" ht="18" customHeight="1" x14ac:dyDescent="0.25">
      <c r="A5" t="s">
        <v>130</v>
      </c>
    </row>
    <row r="6" spans="1:8" ht="15" customHeight="1" x14ac:dyDescent="0.25">
      <c r="A6" t="s">
        <v>131</v>
      </c>
    </row>
    <row r="7" spans="1:8" ht="15" customHeight="1" x14ac:dyDescent="0.25"/>
    <row r="9" spans="1:8" ht="15.75" x14ac:dyDescent="0.25">
      <c r="A9" s="157" t="s">
        <v>183</v>
      </c>
      <c r="B9" s="157"/>
      <c r="C9" s="157"/>
      <c r="D9" s="157"/>
      <c r="E9" s="157"/>
      <c r="F9" s="157"/>
      <c r="G9" s="157"/>
      <c r="H9" s="157"/>
    </row>
    <row r="10" spans="1:8" ht="15" customHeight="1" x14ac:dyDescent="0.25">
      <c r="A10" s="54"/>
      <c r="B10" s="54"/>
      <c r="C10" s="54"/>
      <c r="D10" s="54"/>
      <c r="E10" s="54"/>
      <c r="F10" s="54"/>
      <c r="G10" s="54"/>
      <c r="H10" s="54"/>
    </row>
    <row r="11" spans="1:8" ht="15.75" x14ac:dyDescent="0.25">
      <c r="A11" s="157" t="s">
        <v>19</v>
      </c>
      <c r="B11" s="157"/>
      <c r="C11" s="157"/>
      <c r="D11" s="157"/>
      <c r="E11" s="157"/>
      <c r="F11" s="157"/>
      <c r="G11" s="157"/>
      <c r="H11" s="167"/>
    </row>
    <row r="12" spans="1:8" ht="15" customHeight="1" x14ac:dyDescent="0.25">
      <c r="A12" s="54"/>
      <c r="B12" s="54"/>
      <c r="C12" s="54"/>
      <c r="D12" s="54"/>
      <c r="E12" s="54"/>
      <c r="F12" s="54"/>
      <c r="G12" s="54"/>
      <c r="H12" s="55"/>
    </row>
    <row r="13" spans="1:8" ht="15.75" x14ac:dyDescent="0.25">
      <c r="A13" s="157" t="s">
        <v>25</v>
      </c>
      <c r="B13" s="158"/>
      <c r="C13" s="158"/>
      <c r="D13" s="158"/>
      <c r="E13" s="158"/>
      <c r="F13" s="158"/>
      <c r="G13" s="158"/>
      <c r="H13" s="158"/>
    </row>
    <row r="14" spans="1:8" ht="11.25" customHeight="1" x14ac:dyDescent="0.25">
      <c r="A14" s="56"/>
      <c r="B14" s="57"/>
      <c r="C14" s="57"/>
      <c r="D14" s="57"/>
      <c r="E14" s="58"/>
      <c r="F14" s="3"/>
      <c r="G14" s="3"/>
      <c r="H14" s="3"/>
    </row>
    <row r="15" spans="1:8" ht="16.5" customHeight="1" x14ac:dyDescent="0.25">
      <c r="A15" s="16"/>
      <c r="B15" s="17"/>
      <c r="C15" s="17"/>
      <c r="D15" s="18"/>
      <c r="E15" s="59"/>
      <c r="F15" s="60" t="s">
        <v>115</v>
      </c>
      <c r="G15" s="60" t="s">
        <v>176</v>
      </c>
      <c r="H15" s="60" t="s">
        <v>132</v>
      </c>
    </row>
    <row r="16" spans="1:8" ht="12" customHeight="1" x14ac:dyDescent="0.25">
      <c r="A16" s="168" t="s">
        <v>0</v>
      </c>
      <c r="B16" s="156"/>
      <c r="C16" s="156"/>
      <c r="D16" s="156"/>
      <c r="E16" s="169"/>
      <c r="F16" s="19">
        <f t="shared" ref="F16:H16" si="0">SUM(F17:F18)</f>
        <v>1072000</v>
      </c>
      <c r="G16" s="19">
        <v>332565</v>
      </c>
      <c r="H16" s="61">
        <f t="shared" si="0"/>
        <v>1404565</v>
      </c>
    </row>
    <row r="17" spans="1:8" x14ac:dyDescent="0.25">
      <c r="A17" s="146" t="s">
        <v>1</v>
      </c>
      <c r="B17" s="150"/>
      <c r="C17" s="150"/>
      <c r="D17" s="150"/>
      <c r="E17" s="166"/>
      <c r="F17" s="20">
        <v>1072000</v>
      </c>
      <c r="G17" s="20">
        <v>332565</v>
      </c>
      <c r="H17" s="62">
        <v>1404565</v>
      </c>
    </row>
    <row r="18" spans="1:8" ht="13.5" customHeight="1" x14ac:dyDescent="0.25">
      <c r="A18" s="165" t="s">
        <v>2</v>
      </c>
      <c r="B18" s="166"/>
      <c r="C18" s="166"/>
      <c r="D18" s="166"/>
      <c r="E18" s="166"/>
      <c r="F18" s="20"/>
      <c r="G18" s="20"/>
      <c r="H18" s="62"/>
    </row>
    <row r="19" spans="1:8" ht="12" customHeight="1" x14ac:dyDescent="0.25">
      <c r="A19" s="21" t="s">
        <v>3</v>
      </c>
      <c r="B19" s="63"/>
      <c r="C19" s="63"/>
      <c r="D19" s="63"/>
      <c r="E19" s="63"/>
      <c r="F19" s="19">
        <f t="shared" ref="F19:H19" si="1">SUM(F20:F21)</f>
        <v>1071300</v>
      </c>
      <c r="G19" s="19">
        <v>333861</v>
      </c>
      <c r="H19" s="61">
        <f t="shared" si="1"/>
        <v>1405161</v>
      </c>
    </row>
    <row r="20" spans="1:8" x14ac:dyDescent="0.25">
      <c r="A20" s="149" t="s">
        <v>4</v>
      </c>
      <c r="B20" s="150"/>
      <c r="C20" s="150"/>
      <c r="D20" s="150"/>
      <c r="E20" s="150"/>
      <c r="F20" s="20">
        <v>1055300</v>
      </c>
      <c r="G20" s="20">
        <v>316211</v>
      </c>
      <c r="H20" s="62">
        <v>1371511</v>
      </c>
    </row>
    <row r="21" spans="1:8" x14ac:dyDescent="0.25">
      <c r="A21" s="165" t="s">
        <v>5</v>
      </c>
      <c r="B21" s="166"/>
      <c r="C21" s="166"/>
      <c r="D21" s="166"/>
      <c r="E21" s="166"/>
      <c r="F21" s="20">
        <v>16000</v>
      </c>
      <c r="G21" s="20">
        <v>17650</v>
      </c>
      <c r="H21" s="62">
        <v>33650</v>
      </c>
    </row>
    <row r="22" spans="1:8" x14ac:dyDescent="0.25">
      <c r="A22" s="155" t="s">
        <v>6</v>
      </c>
      <c r="B22" s="156"/>
      <c r="C22" s="156"/>
      <c r="D22" s="156"/>
      <c r="E22" s="156"/>
      <c r="F22" s="19">
        <f t="shared" ref="F22:H22" si="2">SUM(F16-F19)</f>
        <v>700</v>
      </c>
      <c r="G22" s="19"/>
      <c r="H22" s="61">
        <f t="shared" si="2"/>
        <v>-596</v>
      </c>
    </row>
    <row r="23" spans="1:8" ht="18" x14ac:dyDescent="0.25">
      <c r="A23" s="54"/>
      <c r="B23" s="64"/>
      <c r="C23" s="64"/>
      <c r="D23" s="64"/>
      <c r="E23" s="64"/>
      <c r="F23" s="65"/>
      <c r="G23" s="65"/>
      <c r="H23" s="65"/>
    </row>
    <row r="24" spans="1:8" ht="15.75" x14ac:dyDescent="0.25">
      <c r="A24" s="157" t="s">
        <v>120</v>
      </c>
      <c r="B24" s="158"/>
      <c r="C24" s="158"/>
      <c r="D24" s="158"/>
      <c r="E24" s="158"/>
      <c r="F24" s="158"/>
      <c r="G24" s="158"/>
      <c r="H24" s="158"/>
    </row>
    <row r="25" spans="1:8" ht="18" x14ac:dyDescent="0.25">
      <c r="A25" s="54"/>
      <c r="B25" s="64"/>
      <c r="C25" s="64"/>
      <c r="D25" s="64"/>
      <c r="E25" s="64"/>
      <c r="F25" s="65"/>
      <c r="G25" s="65"/>
      <c r="H25" s="65"/>
    </row>
    <row r="26" spans="1:8" ht="25.5" x14ac:dyDescent="0.25">
      <c r="A26" s="16"/>
      <c r="B26" s="17"/>
      <c r="C26" s="17"/>
      <c r="D26" s="18"/>
      <c r="E26" s="59"/>
      <c r="F26" s="60" t="s">
        <v>115</v>
      </c>
      <c r="G26" s="60" t="s">
        <v>176</v>
      </c>
      <c r="H26" s="60" t="s">
        <v>132</v>
      </c>
    </row>
    <row r="27" spans="1:8" x14ac:dyDescent="0.25">
      <c r="A27" s="146" t="s">
        <v>121</v>
      </c>
      <c r="B27" s="147"/>
      <c r="C27" s="147"/>
      <c r="D27" s="147"/>
      <c r="E27" s="148"/>
      <c r="F27" s="20"/>
      <c r="G27" s="20"/>
      <c r="H27" s="20"/>
    </row>
    <row r="28" spans="1:8" x14ac:dyDescent="0.25">
      <c r="A28" s="146" t="s">
        <v>122</v>
      </c>
      <c r="B28" s="150"/>
      <c r="C28" s="150"/>
      <c r="D28" s="150"/>
      <c r="E28" s="150"/>
      <c r="F28" s="20"/>
      <c r="G28" s="20"/>
      <c r="H28" s="20"/>
    </row>
    <row r="29" spans="1:8" x14ac:dyDescent="0.25">
      <c r="A29" s="155" t="s">
        <v>123</v>
      </c>
      <c r="B29" s="156"/>
      <c r="C29" s="156"/>
      <c r="D29" s="156"/>
      <c r="E29" s="156"/>
      <c r="F29" s="19">
        <v>0</v>
      </c>
      <c r="G29" s="19"/>
      <c r="H29" s="19">
        <v>0</v>
      </c>
    </row>
    <row r="30" spans="1:8" ht="18" x14ac:dyDescent="0.25">
      <c r="A30" s="66"/>
      <c r="B30" s="64"/>
      <c r="C30" s="64"/>
      <c r="D30" s="64"/>
      <c r="E30" s="64"/>
      <c r="F30" s="65"/>
      <c r="G30" s="65"/>
      <c r="H30" s="65"/>
    </row>
    <row r="31" spans="1:8" ht="15.75" x14ac:dyDescent="0.25">
      <c r="A31" s="157" t="s">
        <v>124</v>
      </c>
      <c r="B31" s="158"/>
      <c r="C31" s="158"/>
      <c r="D31" s="158"/>
      <c r="E31" s="158"/>
      <c r="F31" s="158"/>
      <c r="G31" s="158"/>
      <c r="H31" s="158"/>
    </row>
    <row r="32" spans="1:8" ht="18" x14ac:dyDescent="0.25">
      <c r="A32" s="66"/>
      <c r="B32" s="64"/>
      <c r="C32" s="64"/>
      <c r="D32" s="64"/>
      <c r="E32" s="64"/>
      <c r="F32" s="65"/>
      <c r="G32" s="65"/>
      <c r="H32" s="65"/>
    </row>
    <row r="33" spans="1:8" ht="25.5" x14ac:dyDescent="0.25">
      <c r="A33" s="16"/>
      <c r="B33" s="17"/>
      <c r="C33" s="17"/>
      <c r="D33" s="18"/>
      <c r="E33" s="59"/>
      <c r="F33" s="60" t="s">
        <v>133</v>
      </c>
      <c r="G33" s="60" t="s">
        <v>176</v>
      </c>
      <c r="H33" s="60" t="s">
        <v>132</v>
      </c>
    </row>
    <row r="34" spans="1:8" x14ac:dyDescent="0.25">
      <c r="A34" s="159" t="s">
        <v>125</v>
      </c>
      <c r="B34" s="160"/>
      <c r="C34" s="160"/>
      <c r="D34" s="160"/>
      <c r="E34" s="161"/>
      <c r="F34" s="67"/>
      <c r="G34" s="67"/>
      <c r="H34" s="67"/>
    </row>
    <row r="35" spans="1:8" x14ac:dyDescent="0.25">
      <c r="A35" s="162" t="s">
        <v>126</v>
      </c>
      <c r="B35" s="163"/>
      <c r="C35" s="163"/>
      <c r="D35" s="163"/>
      <c r="E35" s="164"/>
      <c r="F35" s="68"/>
      <c r="G35" s="68"/>
      <c r="H35" s="69"/>
    </row>
    <row r="38" spans="1:8" x14ac:dyDescent="0.25">
      <c r="A38" s="149" t="s">
        <v>127</v>
      </c>
      <c r="B38" s="150"/>
      <c r="C38" s="150"/>
      <c r="D38" s="150"/>
      <c r="E38" s="150"/>
      <c r="F38" s="20">
        <v>0</v>
      </c>
      <c r="G38" s="20"/>
      <c r="H38" s="20">
        <v>0</v>
      </c>
    </row>
    <row r="39" spans="1:8" ht="15.75" x14ac:dyDescent="0.25">
      <c r="A39" s="70"/>
      <c r="B39" s="71"/>
      <c r="C39" s="71"/>
      <c r="D39" s="71"/>
      <c r="E39" s="71"/>
      <c r="F39" s="72"/>
      <c r="G39" s="72"/>
      <c r="H39" s="72"/>
    </row>
    <row r="40" spans="1:8" x14ac:dyDescent="0.25">
      <c r="A40" s="151"/>
      <c r="B40" s="152"/>
      <c r="C40" s="152"/>
      <c r="D40" s="152"/>
      <c r="E40" s="152"/>
      <c r="F40" s="152"/>
      <c r="G40" s="152"/>
      <c r="H40" s="152"/>
    </row>
    <row r="41" spans="1:8" ht="15.75" x14ac:dyDescent="0.25">
      <c r="A41" s="73"/>
      <c r="B41" s="73" t="s">
        <v>134</v>
      </c>
      <c r="C41" s="73"/>
      <c r="D41" s="73"/>
      <c r="E41" s="73"/>
      <c r="F41" s="73"/>
      <c r="G41" s="73"/>
    </row>
    <row r="42" spans="1:8" ht="15.75" x14ac:dyDescent="0.25">
      <c r="A42" s="153" t="s">
        <v>135</v>
      </c>
      <c r="B42" s="154"/>
      <c r="C42" s="154"/>
      <c r="D42" s="154"/>
      <c r="E42" s="154"/>
      <c r="F42" s="154"/>
      <c r="G42" s="154"/>
      <c r="H42" s="154"/>
    </row>
    <row r="44" spans="1:8" x14ac:dyDescent="0.25">
      <c r="A44" s="151"/>
      <c r="B44" s="152"/>
      <c r="C44" s="152"/>
      <c r="D44" s="152"/>
      <c r="E44" s="152"/>
      <c r="F44" s="152"/>
      <c r="G44" s="152"/>
      <c r="H44" s="152"/>
    </row>
  </sheetData>
  <mergeCells count="20">
    <mergeCell ref="A9:H9"/>
    <mergeCell ref="A11:H11"/>
    <mergeCell ref="A13:H13"/>
    <mergeCell ref="A16:E16"/>
    <mergeCell ref="A17:E17"/>
    <mergeCell ref="A18:E18"/>
    <mergeCell ref="A20:E20"/>
    <mergeCell ref="A21:E21"/>
    <mergeCell ref="A22:E22"/>
    <mergeCell ref="A24:H24"/>
    <mergeCell ref="A27:E27"/>
    <mergeCell ref="A38:E38"/>
    <mergeCell ref="A40:H40"/>
    <mergeCell ref="A42:H42"/>
    <mergeCell ref="A44:H44"/>
    <mergeCell ref="A28:E28"/>
    <mergeCell ref="A29:E29"/>
    <mergeCell ref="A31:H31"/>
    <mergeCell ref="A34:E34"/>
    <mergeCell ref="A35:E35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topLeftCell="A86" workbookViewId="0">
      <selection activeCell="G116" sqref="G1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70" t="s">
        <v>117</v>
      </c>
      <c r="B1" s="170"/>
      <c r="C1" s="170"/>
      <c r="D1" s="170"/>
      <c r="E1" s="170"/>
      <c r="F1" s="170"/>
      <c r="G1" s="170"/>
    </row>
    <row r="2" spans="1:7" ht="18" customHeight="1" x14ac:dyDescent="0.25">
      <c r="A2" s="1"/>
      <c r="B2" s="1"/>
      <c r="C2" s="1"/>
      <c r="D2" s="1"/>
      <c r="E2" s="1"/>
      <c r="F2" s="14"/>
      <c r="G2" s="14"/>
    </row>
    <row r="3" spans="1:7" ht="15.75" x14ac:dyDescent="0.25">
      <c r="A3" s="170" t="s">
        <v>19</v>
      </c>
      <c r="B3" s="170"/>
      <c r="C3" s="170"/>
      <c r="D3" s="170"/>
      <c r="E3" s="170"/>
      <c r="F3" s="170"/>
      <c r="G3" s="170"/>
    </row>
    <row r="4" spans="1:7" ht="18" x14ac:dyDescent="0.25">
      <c r="A4" s="1"/>
      <c r="B4" s="1"/>
      <c r="C4" s="1"/>
      <c r="D4" s="1"/>
      <c r="E4" s="1"/>
      <c r="F4" s="14"/>
      <c r="G4" s="14"/>
    </row>
    <row r="5" spans="1:7" ht="18" customHeight="1" x14ac:dyDescent="0.25">
      <c r="A5" s="170" t="s">
        <v>8</v>
      </c>
      <c r="B5" s="158"/>
      <c r="C5" s="158"/>
      <c r="D5" s="158"/>
      <c r="E5" s="158"/>
      <c r="F5" s="158"/>
      <c r="G5" s="158"/>
    </row>
    <row r="6" spans="1:7" ht="18" x14ac:dyDescent="0.25">
      <c r="A6" s="1"/>
      <c r="B6" s="1"/>
      <c r="C6" s="1"/>
      <c r="D6" s="1"/>
      <c r="E6" s="1"/>
      <c r="F6" s="14"/>
      <c r="G6" s="14"/>
    </row>
    <row r="7" spans="1:7" ht="15.75" x14ac:dyDescent="0.25">
      <c r="A7" s="170" t="s">
        <v>1</v>
      </c>
      <c r="B7" s="171"/>
      <c r="C7" s="171"/>
      <c r="D7" s="171"/>
      <c r="E7" s="171"/>
      <c r="F7" s="171"/>
      <c r="G7" s="171"/>
    </row>
    <row r="8" spans="1:7" ht="18" x14ac:dyDescent="0.25">
      <c r="A8" s="1"/>
      <c r="B8" s="1"/>
      <c r="C8" s="1"/>
      <c r="D8" s="1"/>
      <c r="E8" s="1"/>
      <c r="F8" s="14"/>
      <c r="G8" s="14"/>
    </row>
    <row r="9" spans="1:7" ht="25.5" x14ac:dyDescent="0.25">
      <c r="A9" s="13" t="s">
        <v>9</v>
      </c>
      <c r="B9" s="12" t="s">
        <v>10</v>
      </c>
      <c r="C9" s="12" t="s">
        <v>11</v>
      </c>
      <c r="D9" s="12" t="s">
        <v>7</v>
      </c>
      <c r="E9" s="13" t="s">
        <v>115</v>
      </c>
      <c r="F9" s="13" t="s">
        <v>176</v>
      </c>
      <c r="G9" s="13" t="s">
        <v>116</v>
      </c>
    </row>
    <row r="10" spans="1:7" s="27" customFormat="1" ht="15.75" customHeight="1" x14ac:dyDescent="0.25">
      <c r="A10" s="134">
        <v>6</v>
      </c>
      <c r="B10" s="134"/>
      <c r="C10" s="134"/>
      <c r="D10" s="134" t="s">
        <v>12</v>
      </c>
      <c r="E10" s="135">
        <f>(E11+E23+E26+E33+E38)</f>
        <v>1072000</v>
      </c>
      <c r="F10" s="135">
        <f>F11+F20+F23+F26+F33+F38</f>
        <v>332565</v>
      </c>
      <c r="G10" s="135">
        <f>(G11+G20+G23+G26+G33+G38)</f>
        <v>1404565</v>
      </c>
    </row>
    <row r="11" spans="1:7" ht="38.25" x14ac:dyDescent="0.25">
      <c r="A11" s="136"/>
      <c r="B11" s="137">
        <v>63</v>
      </c>
      <c r="C11" s="137"/>
      <c r="D11" s="137" t="s">
        <v>26</v>
      </c>
      <c r="E11" s="138">
        <v>970300</v>
      </c>
      <c r="F11" s="138">
        <v>301700</v>
      </c>
      <c r="G11" s="138">
        <f>SUM(G12:G16)</f>
        <v>1272000</v>
      </c>
    </row>
    <row r="12" spans="1:7" x14ac:dyDescent="0.25">
      <c r="A12" s="5"/>
      <c r="B12" s="8">
        <v>6321</v>
      </c>
      <c r="C12" s="8"/>
      <c r="D12" s="8" t="s">
        <v>36</v>
      </c>
      <c r="E12" s="4"/>
      <c r="F12" s="4"/>
      <c r="G12" s="4"/>
    </row>
    <row r="13" spans="1:7" x14ac:dyDescent="0.25">
      <c r="A13" s="5"/>
      <c r="B13" s="8">
        <v>6351</v>
      </c>
      <c r="C13" s="8"/>
      <c r="D13" s="8" t="s">
        <v>37</v>
      </c>
      <c r="E13" s="4">
        <v>200</v>
      </c>
      <c r="F13" s="4">
        <v>-200</v>
      </c>
      <c r="G13" s="4">
        <v>0</v>
      </c>
    </row>
    <row r="14" spans="1:7" ht="25.5" x14ac:dyDescent="0.25">
      <c r="A14" s="5"/>
      <c r="B14" s="8">
        <v>6361</v>
      </c>
      <c r="C14" s="8"/>
      <c r="D14" s="8" t="s">
        <v>38</v>
      </c>
      <c r="E14" s="4">
        <v>958000</v>
      </c>
      <c r="F14" s="4">
        <v>298130</v>
      </c>
      <c r="G14" s="4">
        <v>1256130</v>
      </c>
    </row>
    <row r="15" spans="1:7" x14ac:dyDescent="0.25">
      <c r="A15" s="5"/>
      <c r="B15" s="8">
        <v>6362</v>
      </c>
      <c r="C15" s="8"/>
      <c r="D15" s="8" t="s">
        <v>39</v>
      </c>
      <c r="E15" s="4">
        <v>7000</v>
      </c>
      <c r="F15" s="4">
        <v>3000</v>
      </c>
      <c r="G15" s="4">
        <v>10000</v>
      </c>
    </row>
    <row r="16" spans="1:7" ht="25.5" x14ac:dyDescent="0.25">
      <c r="A16" s="5"/>
      <c r="B16" s="8">
        <v>6381</v>
      </c>
      <c r="C16" s="8"/>
      <c r="D16" s="8" t="s">
        <v>40</v>
      </c>
      <c r="E16" s="4">
        <v>5100</v>
      </c>
      <c r="F16" s="4">
        <v>770</v>
      </c>
      <c r="G16" s="4">
        <v>5870</v>
      </c>
    </row>
    <row r="17" spans="1:7" s="24" customFormat="1" x14ac:dyDescent="0.25">
      <c r="A17" s="33"/>
      <c r="B17" s="11"/>
      <c r="C17" s="11">
        <v>43</v>
      </c>
      <c r="D17" s="11" t="s">
        <v>31</v>
      </c>
      <c r="E17" s="23"/>
      <c r="F17" s="23"/>
      <c r="G17" s="23"/>
    </row>
    <row r="18" spans="1:7" s="24" customFormat="1" x14ac:dyDescent="0.25">
      <c r="A18" s="33"/>
      <c r="B18" s="11"/>
      <c r="C18" s="11">
        <v>51</v>
      </c>
      <c r="D18" s="11" t="s">
        <v>108</v>
      </c>
      <c r="E18" s="23">
        <v>2000</v>
      </c>
      <c r="F18" s="23">
        <v>3870</v>
      </c>
      <c r="G18" s="23">
        <v>5870</v>
      </c>
    </row>
    <row r="19" spans="1:7" s="24" customFormat="1" x14ac:dyDescent="0.25">
      <c r="A19" s="7"/>
      <c r="B19" s="7"/>
      <c r="C19" s="7">
        <v>52</v>
      </c>
      <c r="D19" s="7" t="s">
        <v>27</v>
      </c>
      <c r="E19" s="23">
        <v>968300</v>
      </c>
      <c r="F19" s="23">
        <v>297830</v>
      </c>
      <c r="G19" s="23">
        <v>1266130</v>
      </c>
    </row>
    <row r="20" spans="1:7" s="25" customFormat="1" x14ac:dyDescent="0.25">
      <c r="A20" s="139"/>
      <c r="B20" s="139">
        <v>64</v>
      </c>
      <c r="C20" s="139"/>
      <c r="D20" s="139" t="s">
        <v>177</v>
      </c>
      <c r="E20" s="138"/>
      <c r="F20" s="138">
        <v>15</v>
      </c>
      <c r="G20" s="138">
        <v>15</v>
      </c>
    </row>
    <row r="21" spans="1:7" s="25" customFormat="1" x14ac:dyDescent="0.25">
      <c r="A21" s="6"/>
      <c r="B21" s="6">
        <v>6413</v>
      </c>
      <c r="C21" s="6"/>
      <c r="D21" s="6" t="s">
        <v>178</v>
      </c>
      <c r="E21" s="4"/>
      <c r="F21" s="4">
        <v>15</v>
      </c>
      <c r="G21" s="4">
        <v>15</v>
      </c>
    </row>
    <row r="22" spans="1:7" s="24" customFormat="1" x14ac:dyDescent="0.25">
      <c r="A22" s="7"/>
      <c r="B22" s="7"/>
      <c r="C22" s="7">
        <v>43</v>
      </c>
      <c r="D22" s="7" t="s">
        <v>31</v>
      </c>
      <c r="E22" s="23"/>
      <c r="F22" s="23">
        <v>15</v>
      </c>
      <c r="G22" s="23">
        <v>15</v>
      </c>
    </row>
    <row r="23" spans="1:7" ht="23.25" customHeight="1" x14ac:dyDescent="0.25">
      <c r="A23" s="139"/>
      <c r="B23" s="139">
        <v>65</v>
      </c>
      <c r="C23" s="140"/>
      <c r="D23" s="141" t="s">
        <v>30</v>
      </c>
      <c r="E23" s="138">
        <v>42000</v>
      </c>
      <c r="F23" s="138">
        <v>-20000</v>
      </c>
      <c r="G23" s="138">
        <v>22000</v>
      </c>
    </row>
    <row r="24" spans="1:7" ht="23.25" customHeight="1" x14ac:dyDescent="0.25">
      <c r="A24" s="6"/>
      <c r="B24" s="6">
        <v>6526</v>
      </c>
      <c r="C24" s="7"/>
      <c r="D24" s="9" t="s">
        <v>179</v>
      </c>
      <c r="E24" s="4">
        <v>42000</v>
      </c>
      <c r="F24" s="4">
        <v>-20000</v>
      </c>
      <c r="G24" s="4">
        <v>22000</v>
      </c>
    </row>
    <row r="25" spans="1:7" s="24" customFormat="1" x14ac:dyDescent="0.25">
      <c r="A25" s="7"/>
      <c r="B25" s="7"/>
      <c r="C25" s="7">
        <v>43</v>
      </c>
      <c r="D25" s="22" t="s">
        <v>31</v>
      </c>
      <c r="E25" s="23">
        <v>42000</v>
      </c>
      <c r="F25" s="23">
        <v>-20000</v>
      </c>
      <c r="G25" s="23">
        <v>22000</v>
      </c>
    </row>
    <row r="26" spans="1:7" x14ac:dyDescent="0.25">
      <c r="A26" s="139"/>
      <c r="B26" s="139">
        <v>66</v>
      </c>
      <c r="C26" s="140"/>
      <c r="D26" s="141" t="s">
        <v>32</v>
      </c>
      <c r="E26" s="138">
        <v>1700</v>
      </c>
      <c r="F26" s="138">
        <f>SUM(F27:F29)</f>
        <v>1150</v>
      </c>
      <c r="G26" s="138">
        <f>SUM(G27:G29)</f>
        <v>2850</v>
      </c>
    </row>
    <row r="27" spans="1:7" x14ac:dyDescent="0.25">
      <c r="A27" s="6"/>
      <c r="B27" s="6">
        <v>6614</v>
      </c>
      <c r="C27" s="7"/>
      <c r="D27" s="9" t="s">
        <v>143</v>
      </c>
      <c r="E27" s="4">
        <v>200</v>
      </c>
      <c r="F27" s="4">
        <v>-150</v>
      </c>
      <c r="G27" s="4">
        <v>50</v>
      </c>
    </row>
    <row r="28" spans="1:7" x14ac:dyDescent="0.25">
      <c r="A28" s="6"/>
      <c r="B28" s="6">
        <v>6631</v>
      </c>
      <c r="C28" s="7"/>
      <c r="D28" s="9" t="s">
        <v>142</v>
      </c>
      <c r="E28" s="4">
        <v>1500</v>
      </c>
      <c r="F28" s="4">
        <v>700</v>
      </c>
      <c r="G28" s="4">
        <v>2200</v>
      </c>
    </row>
    <row r="29" spans="1:7" x14ac:dyDescent="0.25">
      <c r="A29" s="6"/>
      <c r="B29" s="6">
        <v>6632</v>
      </c>
      <c r="C29" s="7"/>
      <c r="D29" s="9" t="s">
        <v>180</v>
      </c>
      <c r="E29" s="4"/>
      <c r="F29" s="4">
        <v>600</v>
      </c>
      <c r="G29" s="4">
        <v>600</v>
      </c>
    </row>
    <row r="30" spans="1:7" s="24" customFormat="1" x14ac:dyDescent="0.25">
      <c r="A30" s="7"/>
      <c r="B30" s="7"/>
      <c r="C30" s="7">
        <v>61</v>
      </c>
      <c r="D30" s="22" t="s">
        <v>35</v>
      </c>
      <c r="E30" s="93">
        <v>1500</v>
      </c>
      <c r="F30" s="93">
        <v>-900</v>
      </c>
      <c r="G30" s="23">
        <v>600</v>
      </c>
    </row>
    <row r="31" spans="1:7" s="24" customFormat="1" x14ac:dyDescent="0.25">
      <c r="A31" s="7"/>
      <c r="B31" s="7"/>
      <c r="C31" s="7">
        <v>31</v>
      </c>
      <c r="D31" s="22" t="s">
        <v>23</v>
      </c>
      <c r="E31" s="93">
        <v>200</v>
      </c>
      <c r="F31" s="93">
        <v>-150</v>
      </c>
      <c r="G31" s="23">
        <v>50</v>
      </c>
    </row>
    <row r="32" spans="1:7" s="24" customFormat="1" x14ac:dyDescent="0.25">
      <c r="A32" s="7"/>
      <c r="B32" s="7"/>
      <c r="C32" s="28">
        <v>43</v>
      </c>
      <c r="D32" s="24" t="s">
        <v>31</v>
      </c>
      <c r="E32" s="93"/>
      <c r="F32" s="93">
        <v>2200</v>
      </c>
      <c r="G32" s="23">
        <v>2200</v>
      </c>
    </row>
    <row r="33" spans="1:7" x14ac:dyDescent="0.25">
      <c r="A33" s="139"/>
      <c r="B33" s="139">
        <v>67</v>
      </c>
      <c r="C33" s="140"/>
      <c r="D33" s="141" t="s">
        <v>33</v>
      </c>
      <c r="E33" s="138">
        <v>57000</v>
      </c>
      <c r="F33" s="138">
        <v>50600</v>
      </c>
      <c r="G33" s="138">
        <f>SUM(G34:G35)</f>
        <v>107600</v>
      </c>
    </row>
    <row r="34" spans="1:7" x14ac:dyDescent="0.25">
      <c r="A34" s="6"/>
      <c r="B34" s="6">
        <v>6711</v>
      </c>
      <c r="C34" s="7"/>
      <c r="D34" s="9" t="s">
        <v>113</v>
      </c>
      <c r="E34" s="4">
        <v>57000</v>
      </c>
      <c r="F34" s="4">
        <v>27000</v>
      </c>
      <c r="G34" s="4">
        <v>54600</v>
      </c>
    </row>
    <row r="35" spans="1:7" x14ac:dyDescent="0.25">
      <c r="A35" s="6"/>
      <c r="B35" s="6">
        <v>6712</v>
      </c>
      <c r="C35" s="7"/>
      <c r="D35" s="9" t="s">
        <v>181</v>
      </c>
      <c r="E35" s="4"/>
      <c r="F35" s="4">
        <v>23600</v>
      </c>
      <c r="G35" s="4">
        <v>53000</v>
      </c>
    </row>
    <row r="36" spans="1:7" s="24" customFormat="1" x14ac:dyDescent="0.25">
      <c r="A36" s="7"/>
      <c r="B36" s="7"/>
      <c r="C36" s="7">
        <v>11</v>
      </c>
      <c r="D36" s="22" t="s">
        <v>13</v>
      </c>
      <c r="E36" s="93">
        <v>700</v>
      </c>
      <c r="F36" s="93">
        <v>754</v>
      </c>
      <c r="G36" s="23">
        <v>1454</v>
      </c>
    </row>
    <row r="37" spans="1:7" s="24" customFormat="1" x14ac:dyDescent="0.25">
      <c r="A37" s="7"/>
      <c r="B37" s="7"/>
      <c r="C37" s="7">
        <v>44</v>
      </c>
      <c r="D37" s="22" t="s">
        <v>85</v>
      </c>
      <c r="E37" s="93">
        <v>56300</v>
      </c>
      <c r="F37" s="93">
        <v>49846</v>
      </c>
      <c r="G37" s="23">
        <v>106146</v>
      </c>
    </row>
    <row r="38" spans="1:7" x14ac:dyDescent="0.25">
      <c r="A38" s="139"/>
      <c r="B38" s="139">
        <v>68</v>
      </c>
      <c r="C38" s="140"/>
      <c r="D38" s="141" t="s">
        <v>34</v>
      </c>
      <c r="E38" s="138">
        <v>1000</v>
      </c>
      <c r="F38" s="138">
        <v>-900</v>
      </c>
      <c r="G38" s="138">
        <v>100</v>
      </c>
    </row>
    <row r="39" spans="1:7" x14ac:dyDescent="0.25">
      <c r="A39" s="6"/>
      <c r="B39" s="6">
        <v>6831</v>
      </c>
      <c r="C39" s="7"/>
      <c r="D39" s="9" t="s">
        <v>32</v>
      </c>
      <c r="E39" s="4">
        <v>1000</v>
      </c>
      <c r="F39" s="4">
        <v>-900</v>
      </c>
      <c r="G39" s="4">
        <v>100</v>
      </c>
    </row>
    <row r="40" spans="1:7" s="24" customFormat="1" ht="25.5" x14ac:dyDescent="0.25">
      <c r="A40" s="7"/>
      <c r="B40" s="7"/>
      <c r="C40" s="7">
        <v>43</v>
      </c>
      <c r="D40" s="10" t="s">
        <v>28</v>
      </c>
      <c r="E40" s="23">
        <v>1000</v>
      </c>
      <c r="F40" s="23">
        <v>-900</v>
      </c>
      <c r="G40" s="23">
        <v>100</v>
      </c>
    </row>
    <row r="42" spans="1:7" ht="15.75" x14ac:dyDescent="0.25">
      <c r="A42" s="170"/>
      <c r="B42" s="171"/>
      <c r="C42" s="171"/>
      <c r="D42" s="171"/>
      <c r="E42" s="171"/>
      <c r="F42" s="171"/>
      <c r="G42" s="171"/>
    </row>
    <row r="43" spans="1:7" ht="18" x14ac:dyDescent="0.25">
      <c r="A43" s="1"/>
      <c r="B43" s="1"/>
      <c r="C43" s="1"/>
      <c r="D43" s="1"/>
      <c r="E43" s="1"/>
      <c r="F43" s="14"/>
      <c r="G43" s="14"/>
    </row>
    <row r="44" spans="1:7" ht="25.5" x14ac:dyDescent="0.25">
      <c r="A44" s="13" t="s">
        <v>9</v>
      </c>
      <c r="B44" s="12" t="s">
        <v>10</v>
      </c>
      <c r="C44" s="12" t="s">
        <v>11</v>
      </c>
      <c r="D44" s="12" t="s">
        <v>14</v>
      </c>
      <c r="E44" s="13" t="s">
        <v>115</v>
      </c>
      <c r="F44" s="13" t="s">
        <v>182</v>
      </c>
      <c r="G44" s="13" t="s">
        <v>116</v>
      </c>
    </row>
    <row r="45" spans="1:7" ht="15.75" customHeight="1" x14ac:dyDescent="0.25">
      <c r="A45" s="99">
        <v>3</v>
      </c>
      <c r="B45" s="99"/>
      <c r="C45" s="99"/>
      <c r="D45" s="99" t="s">
        <v>15</v>
      </c>
      <c r="E45" s="100">
        <v>1055300</v>
      </c>
      <c r="F45" s="100">
        <f>F46+F56+F91+F95+F98</f>
        <v>316211</v>
      </c>
      <c r="G45" s="100">
        <f>SUM(G46+G56+G91+G95+G98)</f>
        <v>1371511</v>
      </c>
    </row>
    <row r="46" spans="1:7" ht="15.75" customHeight="1" x14ac:dyDescent="0.25">
      <c r="A46" s="89"/>
      <c r="B46" s="90">
        <v>31</v>
      </c>
      <c r="C46" s="90"/>
      <c r="D46" s="90" t="s">
        <v>16</v>
      </c>
      <c r="E46" s="88">
        <v>902000</v>
      </c>
      <c r="F46" s="88">
        <v>261970</v>
      </c>
      <c r="G46" s="88">
        <f>SUM(G47:G51)</f>
        <v>1163970</v>
      </c>
    </row>
    <row r="47" spans="1:7" ht="15.75" customHeight="1" x14ac:dyDescent="0.25">
      <c r="A47" s="5"/>
      <c r="B47" s="8">
        <v>3111</v>
      </c>
      <c r="C47" s="8"/>
      <c r="D47" s="8" t="s">
        <v>51</v>
      </c>
      <c r="E47" s="4">
        <v>710000</v>
      </c>
      <c r="F47" s="4">
        <v>210000</v>
      </c>
      <c r="G47" s="4">
        <v>920000</v>
      </c>
    </row>
    <row r="48" spans="1:7" ht="15.75" customHeight="1" x14ac:dyDescent="0.25">
      <c r="A48" s="5"/>
      <c r="B48" s="8">
        <v>3113</v>
      </c>
      <c r="C48" s="8"/>
      <c r="D48" s="8" t="s">
        <v>52</v>
      </c>
      <c r="E48" s="4">
        <v>12000</v>
      </c>
      <c r="F48" s="4">
        <v>8000</v>
      </c>
      <c r="G48" s="4">
        <v>20000</v>
      </c>
    </row>
    <row r="49" spans="1:7" ht="15.75" customHeight="1" x14ac:dyDescent="0.25">
      <c r="A49" s="5"/>
      <c r="B49" s="8">
        <v>3114</v>
      </c>
      <c r="C49" s="8"/>
      <c r="D49" s="8" t="s">
        <v>53</v>
      </c>
      <c r="E49" s="4">
        <v>23000</v>
      </c>
      <c r="F49" s="4">
        <v>7000</v>
      </c>
      <c r="G49" s="4">
        <v>30000</v>
      </c>
    </row>
    <row r="50" spans="1:7" ht="15.75" customHeight="1" x14ac:dyDescent="0.25">
      <c r="A50" s="5"/>
      <c r="B50" s="8">
        <v>3121</v>
      </c>
      <c r="C50" s="8"/>
      <c r="D50" s="8" t="s">
        <v>54</v>
      </c>
      <c r="E50" s="4">
        <v>32000</v>
      </c>
      <c r="F50" s="4">
        <v>1000</v>
      </c>
      <c r="G50" s="4">
        <v>33000</v>
      </c>
    </row>
    <row r="51" spans="1:7" ht="15.75" customHeight="1" x14ac:dyDescent="0.25">
      <c r="A51" s="5"/>
      <c r="B51" s="8">
        <v>3132</v>
      </c>
      <c r="C51" s="8"/>
      <c r="D51" s="8" t="s">
        <v>55</v>
      </c>
      <c r="E51" s="4">
        <v>125000</v>
      </c>
      <c r="F51" s="4">
        <v>36000</v>
      </c>
      <c r="G51" s="4">
        <v>160970</v>
      </c>
    </row>
    <row r="52" spans="1:7" ht="15.75" customHeight="1" x14ac:dyDescent="0.25">
      <c r="A52" s="5"/>
      <c r="B52" s="8"/>
      <c r="C52" s="8"/>
      <c r="D52" s="8"/>
      <c r="E52" s="4"/>
      <c r="F52" s="4"/>
      <c r="G52" s="4"/>
    </row>
    <row r="53" spans="1:7" s="24" customFormat="1" ht="15.75" customHeight="1" x14ac:dyDescent="0.25">
      <c r="A53" s="33"/>
      <c r="B53" s="11"/>
      <c r="C53" s="7">
        <v>11</v>
      </c>
      <c r="D53" s="7" t="s">
        <v>13</v>
      </c>
      <c r="E53" s="93">
        <v>672</v>
      </c>
      <c r="F53" s="93">
        <v>772</v>
      </c>
      <c r="G53" s="23">
        <v>1444</v>
      </c>
    </row>
    <row r="54" spans="1:7" s="24" customFormat="1" ht="15.75" customHeight="1" x14ac:dyDescent="0.25">
      <c r="A54" s="33"/>
      <c r="B54" s="11"/>
      <c r="C54" s="7">
        <v>51</v>
      </c>
      <c r="D54" s="7" t="s">
        <v>108</v>
      </c>
      <c r="E54" s="93"/>
      <c r="F54" s="93">
        <v>3840</v>
      </c>
      <c r="G54" s="23">
        <v>3840</v>
      </c>
    </row>
    <row r="55" spans="1:7" s="24" customFormat="1" x14ac:dyDescent="0.25">
      <c r="A55" s="7"/>
      <c r="B55" s="7"/>
      <c r="C55" s="7">
        <v>52</v>
      </c>
      <c r="D55" s="22" t="s">
        <v>47</v>
      </c>
      <c r="E55" s="93">
        <v>901328</v>
      </c>
      <c r="F55" s="93">
        <v>257358</v>
      </c>
      <c r="G55" s="23">
        <v>1158686</v>
      </c>
    </row>
    <row r="56" spans="1:7" x14ac:dyDescent="0.25">
      <c r="A56" s="86"/>
      <c r="B56" s="86">
        <v>32</v>
      </c>
      <c r="C56" s="87"/>
      <c r="D56" s="86" t="s">
        <v>22</v>
      </c>
      <c r="E56" s="88">
        <v>151000</v>
      </c>
      <c r="F56" s="88">
        <f>F57+F62+F69+F79</f>
        <v>53875</v>
      </c>
      <c r="G56" s="88">
        <f>G57+G62+G69+G79</f>
        <v>204875</v>
      </c>
    </row>
    <row r="57" spans="1:7" x14ac:dyDescent="0.25">
      <c r="A57" s="142"/>
      <c r="B57" s="142">
        <v>321</v>
      </c>
      <c r="C57" s="143"/>
      <c r="D57" s="142"/>
      <c r="E57" s="144">
        <f>SUM(E58:E61)</f>
        <v>37800</v>
      </c>
      <c r="F57" s="144">
        <f>SUM(F58:F61)</f>
        <v>6330</v>
      </c>
      <c r="G57" s="144">
        <f>SUM(G58:G61)</f>
        <v>44130</v>
      </c>
    </row>
    <row r="58" spans="1:7" x14ac:dyDescent="0.25">
      <c r="A58" s="6"/>
      <c r="B58" s="6">
        <v>3211</v>
      </c>
      <c r="C58" s="7"/>
      <c r="D58" s="9" t="s">
        <v>56</v>
      </c>
      <c r="E58" s="4">
        <v>3500</v>
      </c>
      <c r="F58" s="4">
        <v>0</v>
      </c>
      <c r="G58" s="4">
        <v>3500</v>
      </c>
    </row>
    <row r="59" spans="1:7" x14ac:dyDescent="0.25">
      <c r="A59" s="6"/>
      <c r="B59" s="6">
        <v>3212</v>
      </c>
      <c r="C59" s="7"/>
      <c r="D59" s="9" t="s">
        <v>57</v>
      </c>
      <c r="E59" s="4">
        <v>32000</v>
      </c>
      <c r="F59" s="4">
        <v>6030</v>
      </c>
      <c r="G59" s="4">
        <v>38030</v>
      </c>
    </row>
    <row r="60" spans="1:7" x14ac:dyDescent="0.25">
      <c r="A60" s="6"/>
      <c r="B60" s="6">
        <v>3213</v>
      </c>
      <c r="C60" s="7"/>
      <c r="D60" s="9" t="s">
        <v>58</v>
      </c>
      <c r="E60" s="4">
        <v>300</v>
      </c>
      <c r="F60" s="4">
        <v>0</v>
      </c>
      <c r="G60" s="4">
        <v>300</v>
      </c>
    </row>
    <row r="61" spans="1:7" x14ac:dyDescent="0.25">
      <c r="A61" s="6"/>
      <c r="B61" s="6">
        <v>3214</v>
      </c>
      <c r="C61" s="7"/>
      <c r="D61" s="9" t="s">
        <v>59</v>
      </c>
      <c r="E61" s="4">
        <v>2000</v>
      </c>
      <c r="F61" s="4">
        <v>300</v>
      </c>
      <c r="G61" s="4">
        <v>2300</v>
      </c>
    </row>
    <row r="62" spans="1:7" x14ac:dyDescent="0.25">
      <c r="A62" s="142"/>
      <c r="B62" s="142">
        <v>322</v>
      </c>
      <c r="C62" s="143"/>
      <c r="D62" s="145"/>
      <c r="E62" s="144">
        <f>SUM(E63:E68)</f>
        <v>81000</v>
      </c>
      <c r="F62" s="144">
        <f>SUM(F63:F68)</f>
        <v>8200</v>
      </c>
      <c r="G62" s="144">
        <f>SUM(G63:G68)</f>
        <v>89200</v>
      </c>
    </row>
    <row r="63" spans="1:7" x14ac:dyDescent="0.25">
      <c r="A63" s="6"/>
      <c r="B63" s="6">
        <v>3221</v>
      </c>
      <c r="C63" s="7"/>
      <c r="D63" s="9" t="s">
        <v>60</v>
      </c>
      <c r="E63" s="4">
        <v>23500</v>
      </c>
      <c r="F63" s="4">
        <v>1500</v>
      </c>
      <c r="G63" s="4">
        <v>25000</v>
      </c>
    </row>
    <row r="64" spans="1:7" x14ac:dyDescent="0.25">
      <c r="A64" s="6"/>
      <c r="B64" s="6">
        <v>3222</v>
      </c>
      <c r="C64" s="7"/>
      <c r="D64" s="9" t="s">
        <v>61</v>
      </c>
      <c r="E64" s="4">
        <v>40000</v>
      </c>
      <c r="F64" s="4">
        <v>6000</v>
      </c>
      <c r="G64" s="4">
        <v>46000</v>
      </c>
    </row>
    <row r="65" spans="1:7" x14ac:dyDescent="0.25">
      <c r="A65" s="6"/>
      <c r="B65" s="6">
        <v>3223</v>
      </c>
      <c r="C65" s="7"/>
      <c r="D65" s="9" t="s">
        <v>62</v>
      </c>
      <c r="E65" s="4">
        <v>15000</v>
      </c>
      <c r="F65" s="4">
        <v>0</v>
      </c>
      <c r="G65" s="4">
        <v>15000</v>
      </c>
    </row>
    <row r="66" spans="1:7" x14ac:dyDescent="0.25">
      <c r="A66" s="6"/>
      <c r="B66" s="6">
        <v>3224</v>
      </c>
      <c r="C66" s="7"/>
      <c r="D66" s="9" t="s">
        <v>63</v>
      </c>
      <c r="E66" s="4">
        <v>1000</v>
      </c>
      <c r="F66" s="4">
        <v>500</v>
      </c>
      <c r="G66" s="4">
        <v>1500</v>
      </c>
    </row>
    <row r="67" spans="1:7" x14ac:dyDescent="0.25">
      <c r="A67" s="6"/>
      <c r="B67" s="6">
        <v>3225</v>
      </c>
      <c r="C67" s="7"/>
      <c r="D67" s="9" t="s">
        <v>78</v>
      </c>
      <c r="E67" s="4">
        <v>1000</v>
      </c>
      <c r="F67" s="4">
        <v>500</v>
      </c>
      <c r="G67" s="4">
        <v>1500</v>
      </c>
    </row>
    <row r="68" spans="1:7" x14ac:dyDescent="0.25">
      <c r="A68" s="6"/>
      <c r="B68" s="6">
        <v>3227</v>
      </c>
      <c r="C68" s="7"/>
      <c r="D68" s="9" t="s">
        <v>64</v>
      </c>
      <c r="E68" s="4">
        <v>500</v>
      </c>
      <c r="F68" s="4">
        <v>-300</v>
      </c>
      <c r="G68" s="4">
        <v>200</v>
      </c>
    </row>
    <row r="69" spans="1:7" x14ac:dyDescent="0.25">
      <c r="A69" s="142"/>
      <c r="B69" s="142">
        <v>323</v>
      </c>
      <c r="C69" s="143"/>
      <c r="D69" s="142"/>
      <c r="E69" s="144">
        <f>SUM(E70:E78)</f>
        <v>24700</v>
      </c>
      <c r="F69" s="144">
        <f>SUM(F70:F78)</f>
        <v>39900</v>
      </c>
      <c r="G69" s="144">
        <f>SUM(G70:G78)</f>
        <v>64600</v>
      </c>
    </row>
    <row r="70" spans="1:7" x14ac:dyDescent="0.25">
      <c r="A70" s="6"/>
      <c r="B70" s="6">
        <v>3231</v>
      </c>
      <c r="C70" s="7"/>
      <c r="D70" s="9" t="s">
        <v>65</v>
      </c>
      <c r="E70" s="4">
        <v>1600</v>
      </c>
      <c r="F70" s="4">
        <v>-100</v>
      </c>
      <c r="G70" s="4">
        <v>1500</v>
      </c>
    </row>
    <row r="71" spans="1:7" x14ac:dyDescent="0.25">
      <c r="A71" s="6"/>
      <c r="B71" s="6">
        <v>3232</v>
      </c>
      <c r="C71" s="7"/>
      <c r="D71" s="9" t="s">
        <v>66</v>
      </c>
      <c r="E71" s="4">
        <v>5100</v>
      </c>
      <c r="F71" s="4">
        <v>32900</v>
      </c>
      <c r="G71" s="4">
        <v>38000</v>
      </c>
    </row>
    <row r="72" spans="1:7" x14ac:dyDescent="0.25">
      <c r="A72" s="6"/>
      <c r="B72" s="6">
        <v>3233</v>
      </c>
      <c r="C72" s="7"/>
      <c r="D72" s="9" t="s">
        <v>67</v>
      </c>
      <c r="E72" s="4"/>
      <c r="F72" s="4"/>
      <c r="G72" s="4"/>
    </row>
    <row r="73" spans="1:7" x14ac:dyDescent="0.25">
      <c r="A73" s="6"/>
      <c r="B73" s="6">
        <v>3234</v>
      </c>
      <c r="C73" s="7"/>
      <c r="D73" s="9" t="s">
        <v>68</v>
      </c>
      <c r="E73" s="4">
        <v>6000</v>
      </c>
      <c r="F73" s="4">
        <v>-200</v>
      </c>
      <c r="G73" s="4">
        <v>5800</v>
      </c>
    </row>
    <row r="74" spans="1:7" x14ac:dyDescent="0.25">
      <c r="A74" s="6"/>
      <c r="B74" s="6">
        <v>3235</v>
      </c>
      <c r="C74" s="7"/>
      <c r="D74" s="9" t="s">
        <v>69</v>
      </c>
      <c r="E74" s="4">
        <v>2000</v>
      </c>
      <c r="F74" s="4">
        <v>-350</v>
      </c>
      <c r="G74" s="4">
        <v>1650</v>
      </c>
    </row>
    <row r="75" spans="1:7" x14ac:dyDescent="0.25">
      <c r="A75" s="6"/>
      <c r="B75" s="6">
        <v>3236</v>
      </c>
      <c r="C75" s="7"/>
      <c r="D75" s="9" t="s">
        <v>70</v>
      </c>
      <c r="E75" s="4">
        <v>1000</v>
      </c>
      <c r="F75" s="4">
        <v>2700</v>
      </c>
      <c r="G75" s="4">
        <v>3700</v>
      </c>
    </row>
    <row r="76" spans="1:7" x14ac:dyDescent="0.25">
      <c r="A76" s="6"/>
      <c r="B76" s="6">
        <v>3237</v>
      </c>
      <c r="C76" s="7"/>
      <c r="D76" s="9" t="s">
        <v>71</v>
      </c>
      <c r="E76" s="4">
        <v>1000</v>
      </c>
      <c r="F76" s="4">
        <v>-700</v>
      </c>
      <c r="G76" s="4">
        <v>300</v>
      </c>
    </row>
    <row r="77" spans="1:7" x14ac:dyDescent="0.25">
      <c r="A77" s="6"/>
      <c r="B77" s="6">
        <v>3238</v>
      </c>
      <c r="C77" s="7"/>
      <c r="D77" s="9" t="s">
        <v>72</v>
      </c>
      <c r="E77" s="4">
        <v>2000</v>
      </c>
      <c r="F77" s="4">
        <v>-350</v>
      </c>
      <c r="G77" s="4">
        <v>1650</v>
      </c>
    </row>
    <row r="78" spans="1:7" x14ac:dyDescent="0.25">
      <c r="A78" s="6"/>
      <c r="B78" s="6">
        <v>3239</v>
      </c>
      <c r="C78" s="7"/>
      <c r="D78" s="9" t="s">
        <v>73</v>
      </c>
      <c r="E78" s="4">
        <v>6000</v>
      </c>
      <c r="F78" s="4">
        <v>6000</v>
      </c>
      <c r="G78" s="4">
        <v>12000</v>
      </c>
    </row>
    <row r="79" spans="1:7" x14ac:dyDescent="0.25">
      <c r="A79" s="142"/>
      <c r="B79" s="142">
        <v>329</v>
      </c>
      <c r="C79" s="143"/>
      <c r="D79" s="142"/>
      <c r="E79" s="144">
        <f>SUM(E80:E84)</f>
        <v>7500</v>
      </c>
      <c r="F79" s="144">
        <f>SUM(F80:F84)</f>
        <v>-555</v>
      </c>
      <c r="G79" s="144">
        <f>SUM(G80:G84)</f>
        <v>6945</v>
      </c>
    </row>
    <row r="80" spans="1:7" x14ac:dyDescent="0.25">
      <c r="A80" s="6"/>
      <c r="B80" s="6">
        <v>3292</v>
      </c>
      <c r="C80" s="7"/>
      <c r="D80" s="9" t="s">
        <v>77</v>
      </c>
      <c r="E80" s="4">
        <v>800</v>
      </c>
      <c r="F80" s="4">
        <v>-40</v>
      </c>
      <c r="G80" s="4">
        <v>760</v>
      </c>
    </row>
    <row r="81" spans="1:7" x14ac:dyDescent="0.25">
      <c r="A81" s="6"/>
      <c r="B81" s="6">
        <v>3293</v>
      </c>
      <c r="C81" s="7"/>
      <c r="D81" s="9" t="s">
        <v>144</v>
      </c>
      <c r="E81" s="4">
        <v>500</v>
      </c>
      <c r="F81" s="4">
        <v>-500</v>
      </c>
      <c r="G81" s="4"/>
    </row>
    <row r="82" spans="1:7" x14ac:dyDescent="0.25">
      <c r="A82" s="6"/>
      <c r="B82" s="6">
        <v>3294</v>
      </c>
      <c r="C82" s="7"/>
      <c r="D82" s="9" t="s">
        <v>76</v>
      </c>
      <c r="E82" s="4">
        <v>200</v>
      </c>
      <c r="F82" s="4">
        <v>35</v>
      </c>
      <c r="G82" s="4">
        <v>235</v>
      </c>
    </row>
    <row r="83" spans="1:7" x14ac:dyDescent="0.25">
      <c r="A83" s="6"/>
      <c r="B83" s="6">
        <v>3295</v>
      </c>
      <c r="C83" s="7"/>
      <c r="D83" s="9" t="s">
        <v>75</v>
      </c>
      <c r="E83" s="4">
        <v>3500</v>
      </c>
      <c r="F83" s="4">
        <v>-1250</v>
      </c>
      <c r="G83" s="4">
        <v>2250</v>
      </c>
    </row>
    <row r="84" spans="1:7" x14ac:dyDescent="0.25">
      <c r="A84" s="6"/>
      <c r="B84" s="6">
        <v>3299</v>
      </c>
      <c r="C84" s="7"/>
      <c r="D84" s="9" t="s">
        <v>74</v>
      </c>
      <c r="E84" s="4">
        <v>2500</v>
      </c>
      <c r="F84" s="4">
        <v>1200</v>
      </c>
      <c r="G84" s="4">
        <v>3700</v>
      </c>
    </row>
    <row r="85" spans="1:7" s="24" customFormat="1" x14ac:dyDescent="0.25">
      <c r="A85" s="7"/>
      <c r="B85" s="7"/>
      <c r="C85" s="7">
        <v>11</v>
      </c>
      <c r="D85" s="22" t="s">
        <v>13</v>
      </c>
      <c r="E85" s="23"/>
      <c r="F85" s="23">
        <v>10</v>
      </c>
      <c r="G85" s="23">
        <v>10</v>
      </c>
    </row>
    <row r="86" spans="1:7" s="24" customFormat="1" x14ac:dyDescent="0.25">
      <c r="A86" s="7"/>
      <c r="B86" s="7"/>
      <c r="C86" s="7">
        <v>31</v>
      </c>
      <c r="D86" s="22" t="s">
        <v>23</v>
      </c>
      <c r="E86" s="23">
        <v>200</v>
      </c>
      <c r="F86" s="23">
        <v>-150</v>
      </c>
      <c r="G86" s="23">
        <v>50</v>
      </c>
    </row>
    <row r="87" spans="1:7" s="24" customFormat="1" x14ac:dyDescent="0.25">
      <c r="A87" s="7"/>
      <c r="B87" s="7"/>
      <c r="C87" s="7">
        <v>44</v>
      </c>
      <c r="D87" s="22" t="s">
        <v>85</v>
      </c>
      <c r="E87" s="93">
        <v>52100</v>
      </c>
      <c r="F87" s="93">
        <v>28486</v>
      </c>
      <c r="G87" s="23">
        <v>80946</v>
      </c>
    </row>
    <row r="88" spans="1:7" s="24" customFormat="1" x14ac:dyDescent="0.25">
      <c r="A88" s="7"/>
      <c r="B88" s="7"/>
      <c r="C88" s="7">
        <v>43</v>
      </c>
      <c r="D88" s="22" t="s">
        <v>31</v>
      </c>
      <c r="E88" s="93">
        <v>39600</v>
      </c>
      <c r="F88" s="93">
        <v>-17051</v>
      </c>
      <c r="G88" s="23">
        <v>22549</v>
      </c>
    </row>
    <row r="89" spans="1:7" s="24" customFormat="1" x14ac:dyDescent="0.25">
      <c r="A89" s="7"/>
      <c r="B89" s="7"/>
      <c r="C89" s="7">
        <v>51</v>
      </c>
      <c r="D89" s="22" t="s">
        <v>108</v>
      </c>
      <c r="E89" s="93">
        <v>2000</v>
      </c>
      <c r="F89" s="93">
        <v>30</v>
      </c>
      <c r="G89" s="23">
        <v>2030</v>
      </c>
    </row>
    <row r="90" spans="1:7" s="24" customFormat="1" x14ac:dyDescent="0.25">
      <c r="A90" s="7"/>
      <c r="B90" s="7"/>
      <c r="C90" s="7">
        <v>52</v>
      </c>
      <c r="D90" s="22" t="s">
        <v>47</v>
      </c>
      <c r="E90" s="93">
        <v>57100</v>
      </c>
      <c r="F90" s="93">
        <v>42550</v>
      </c>
      <c r="G90" s="23">
        <v>99290</v>
      </c>
    </row>
    <row r="91" spans="1:7" x14ac:dyDescent="0.25">
      <c r="A91" s="86"/>
      <c r="B91" s="86">
        <v>34</v>
      </c>
      <c r="C91" s="87"/>
      <c r="D91" s="91" t="s">
        <v>49</v>
      </c>
      <c r="E91" s="88">
        <v>1200</v>
      </c>
      <c r="F91" s="88">
        <v>0</v>
      </c>
      <c r="G91" s="88">
        <v>1200</v>
      </c>
    </row>
    <row r="92" spans="1:7" x14ac:dyDescent="0.25">
      <c r="A92" s="6"/>
      <c r="B92" s="6">
        <v>3431</v>
      </c>
      <c r="C92" s="7"/>
      <c r="D92" s="9" t="s">
        <v>50</v>
      </c>
      <c r="E92" s="4">
        <v>1200</v>
      </c>
      <c r="F92" s="4">
        <v>0</v>
      </c>
      <c r="G92" s="4">
        <v>1200</v>
      </c>
    </row>
    <row r="93" spans="1:7" s="24" customFormat="1" x14ac:dyDescent="0.25">
      <c r="A93" s="7"/>
      <c r="B93" s="7"/>
      <c r="C93" s="7">
        <v>44</v>
      </c>
      <c r="D93" s="7" t="s">
        <v>85</v>
      </c>
      <c r="E93" s="93">
        <v>1200</v>
      </c>
      <c r="F93" s="93">
        <v>0</v>
      </c>
      <c r="G93" s="23">
        <v>1200</v>
      </c>
    </row>
    <row r="94" spans="1:7" s="24" customFormat="1" x14ac:dyDescent="0.25">
      <c r="A94" s="7"/>
      <c r="B94" s="34"/>
      <c r="C94" s="7">
        <v>31</v>
      </c>
      <c r="D94" s="22" t="s">
        <v>23</v>
      </c>
      <c r="E94" s="85"/>
      <c r="F94" s="85"/>
      <c r="G94" s="23"/>
    </row>
    <row r="95" spans="1:7" s="94" customFormat="1" x14ac:dyDescent="0.25">
      <c r="A95" s="86"/>
      <c r="B95" s="86">
        <v>37</v>
      </c>
      <c r="C95" s="86"/>
      <c r="D95" s="91" t="s">
        <v>145</v>
      </c>
      <c r="E95" s="95">
        <v>700</v>
      </c>
      <c r="F95" s="95">
        <v>0</v>
      </c>
      <c r="G95" s="88">
        <v>700</v>
      </c>
    </row>
    <row r="96" spans="1:7" s="25" customFormat="1" x14ac:dyDescent="0.25">
      <c r="A96" s="6"/>
      <c r="B96" s="6">
        <v>3729</v>
      </c>
      <c r="C96" s="6"/>
      <c r="D96" s="9" t="s">
        <v>146</v>
      </c>
      <c r="E96" s="92">
        <v>700</v>
      </c>
      <c r="F96" s="92">
        <v>0</v>
      </c>
      <c r="G96" s="92">
        <v>700</v>
      </c>
    </row>
    <row r="97" spans="1:7" s="25" customFormat="1" x14ac:dyDescent="0.25">
      <c r="A97" s="6"/>
      <c r="B97" s="6"/>
      <c r="C97" s="7">
        <v>52</v>
      </c>
      <c r="D97" s="22" t="s">
        <v>47</v>
      </c>
      <c r="E97" s="93">
        <v>700</v>
      </c>
      <c r="F97" s="93">
        <v>0</v>
      </c>
      <c r="G97" s="93">
        <v>700</v>
      </c>
    </row>
    <row r="98" spans="1:7" s="25" customFormat="1" x14ac:dyDescent="0.25">
      <c r="A98" s="86"/>
      <c r="B98" s="86">
        <v>38</v>
      </c>
      <c r="C98" s="86"/>
      <c r="D98" s="91" t="s">
        <v>147</v>
      </c>
      <c r="E98" s="95">
        <v>400</v>
      </c>
      <c r="F98" s="95">
        <v>366</v>
      </c>
      <c r="G98" s="95">
        <v>766</v>
      </c>
    </row>
    <row r="99" spans="1:7" s="25" customFormat="1" x14ac:dyDescent="0.25">
      <c r="A99" s="6"/>
      <c r="B99" s="6">
        <v>3811</v>
      </c>
      <c r="C99" s="6"/>
      <c r="D99" s="9" t="s">
        <v>148</v>
      </c>
      <c r="E99" s="92">
        <v>400</v>
      </c>
      <c r="F99" s="92">
        <v>366</v>
      </c>
      <c r="G99" s="92">
        <v>766</v>
      </c>
    </row>
    <row r="100" spans="1:7" s="24" customFormat="1" x14ac:dyDescent="0.25">
      <c r="A100" s="7"/>
      <c r="B100" s="7"/>
      <c r="C100" s="7">
        <v>43</v>
      </c>
      <c r="D100" s="22" t="s">
        <v>31</v>
      </c>
      <c r="E100" s="93">
        <v>400</v>
      </c>
      <c r="F100" s="93">
        <v>366</v>
      </c>
      <c r="G100" s="93">
        <v>766</v>
      </c>
    </row>
    <row r="101" spans="1:7" ht="25.5" x14ac:dyDescent="0.25">
      <c r="A101" s="96">
        <v>4</v>
      </c>
      <c r="B101" s="97"/>
      <c r="C101" s="97"/>
      <c r="D101" s="98" t="s">
        <v>17</v>
      </c>
      <c r="E101" s="19">
        <v>16000</v>
      </c>
      <c r="F101" s="19"/>
      <c r="G101" s="19"/>
    </row>
    <row r="102" spans="1:7" ht="38.25" x14ac:dyDescent="0.25">
      <c r="A102" s="101"/>
      <c r="B102" s="101">
        <v>42</v>
      </c>
      <c r="C102" s="101"/>
      <c r="D102" s="102" t="s">
        <v>29</v>
      </c>
      <c r="E102" s="103">
        <v>16000</v>
      </c>
      <c r="F102" s="103">
        <f>SUM(F103:F110)</f>
        <v>17650</v>
      </c>
      <c r="G102" s="103">
        <f>SUM(G103:G110)</f>
        <v>33650</v>
      </c>
    </row>
    <row r="103" spans="1:7" x14ac:dyDescent="0.25">
      <c r="A103" s="8"/>
      <c r="B103" s="8">
        <v>4212</v>
      </c>
      <c r="C103" s="8"/>
      <c r="D103" s="15" t="s">
        <v>100</v>
      </c>
      <c r="E103" s="4">
        <v>1000</v>
      </c>
      <c r="F103" s="4">
        <v>-1000</v>
      </c>
      <c r="G103" s="4"/>
    </row>
    <row r="104" spans="1:7" x14ac:dyDescent="0.25">
      <c r="A104" s="8"/>
      <c r="B104" s="8">
        <v>4221</v>
      </c>
      <c r="C104" s="8"/>
      <c r="D104" s="15" t="s">
        <v>41</v>
      </c>
      <c r="E104" s="4">
        <v>10000</v>
      </c>
      <c r="F104" s="4">
        <v>20100</v>
      </c>
      <c r="G104" s="4">
        <v>30100</v>
      </c>
    </row>
    <row r="105" spans="1:7" x14ac:dyDescent="0.25">
      <c r="A105" s="8"/>
      <c r="B105" s="8">
        <v>4222</v>
      </c>
      <c r="C105" s="8"/>
      <c r="D105" s="15" t="s">
        <v>149</v>
      </c>
      <c r="E105" s="4">
        <v>500</v>
      </c>
      <c r="F105" s="4">
        <v>-500</v>
      </c>
      <c r="G105" s="4"/>
    </row>
    <row r="106" spans="1:7" ht="25.5" x14ac:dyDescent="0.25">
      <c r="A106" s="8"/>
      <c r="B106" s="8">
        <v>4223</v>
      </c>
      <c r="C106" s="8"/>
      <c r="D106" s="15" t="s">
        <v>42</v>
      </c>
      <c r="E106" s="4"/>
      <c r="F106" s="4"/>
      <c r="G106" s="4"/>
    </row>
    <row r="107" spans="1:7" x14ac:dyDescent="0.25">
      <c r="A107" s="8"/>
      <c r="B107" s="8">
        <v>4225</v>
      </c>
      <c r="C107" s="8"/>
      <c r="D107" s="15" t="s">
        <v>43</v>
      </c>
      <c r="E107" s="4">
        <v>500</v>
      </c>
      <c r="F107" s="4">
        <v>50</v>
      </c>
      <c r="G107" s="4">
        <v>550</v>
      </c>
    </row>
    <row r="108" spans="1:7" x14ac:dyDescent="0.25">
      <c r="A108" s="8"/>
      <c r="B108" s="8">
        <v>4226</v>
      </c>
      <c r="C108" s="8"/>
      <c r="D108" s="15" t="s">
        <v>44</v>
      </c>
      <c r="E108" s="4">
        <v>500</v>
      </c>
      <c r="F108" s="4">
        <v>-500</v>
      </c>
      <c r="G108" s="4"/>
    </row>
    <row r="109" spans="1:7" ht="25.5" x14ac:dyDescent="0.25">
      <c r="A109" s="8"/>
      <c r="B109" s="8">
        <v>4227</v>
      </c>
      <c r="C109" s="8"/>
      <c r="D109" s="15" t="s">
        <v>45</v>
      </c>
      <c r="E109" s="4">
        <v>500</v>
      </c>
      <c r="F109" s="4">
        <v>-500</v>
      </c>
      <c r="G109" s="4"/>
    </row>
    <row r="110" spans="1:7" x14ac:dyDescent="0.25">
      <c r="A110" s="8"/>
      <c r="B110" s="8">
        <v>4241</v>
      </c>
      <c r="C110" s="8"/>
      <c r="D110" s="15" t="s">
        <v>46</v>
      </c>
      <c r="E110" s="4">
        <v>3000</v>
      </c>
      <c r="F110" s="4">
        <v>0</v>
      </c>
      <c r="G110" s="4">
        <v>3000</v>
      </c>
    </row>
    <row r="111" spans="1:7" x14ac:dyDescent="0.25">
      <c r="A111" s="8"/>
      <c r="B111" s="8"/>
      <c r="C111" s="7">
        <v>44</v>
      </c>
      <c r="D111" s="7" t="s">
        <v>85</v>
      </c>
      <c r="E111" s="23">
        <v>3000</v>
      </c>
      <c r="F111" s="23">
        <v>21000</v>
      </c>
      <c r="G111" s="23">
        <v>24000</v>
      </c>
    </row>
    <row r="112" spans="1:7" x14ac:dyDescent="0.25">
      <c r="A112" s="8"/>
      <c r="B112" s="8"/>
      <c r="C112" s="7">
        <v>43</v>
      </c>
      <c r="D112" s="22" t="s">
        <v>31</v>
      </c>
      <c r="E112" s="23">
        <v>2000</v>
      </c>
      <c r="F112" s="23">
        <v>-1000</v>
      </c>
      <c r="G112" s="23">
        <v>1000</v>
      </c>
    </row>
    <row r="113" spans="1:7" x14ac:dyDescent="0.25">
      <c r="A113" s="8"/>
      <c r="B113" s="8"/>
      <c r="C113" s="8">
        <v>52</v>
      </c>
      <c r="D113" s="32" t="s">
        <v>47</v>
      </c>
      <c r="E113" s="23">
        <v>9500</v>
      </c>
      <c r="F113" s="23">
        <v>-1450</v>
      </c>
      <c r="G113" s="23">
        <v>8050</v>
      </c>
    </row>
    <row r="114" spans="1:7" x14ac:dyDescent="0.25">
      <c r="A114" s="8"/>
      <c r="B114" s="8"/>
      <c r="C114" s="7">
        <v>61</v>
      </c>
      <c r="D114" s="22" t="s">
        <v>35</v>
      </c>
      <c r="E114" s="23">
        <v>1500</v>
      </c>
      <c r="F114" s="23">
        <v>-900</v>
      </c>
      <c r="G114" s="23">
        <v>600</v>
      </c>
    </row>
    <row r="115" spans="1:7" s="25" customFormat="1" x14ac:dyDescent="0.25">
      <c r="A115" s="101"/>
      <c r="B115" s="101">
        <v>45</v>
      </c>
      <c r="C115" s="101"/>
      <c r="D115" s="102" t="s">
        <v>48</v>
      </c>
      <c r="E115" s="103"/>
      <c r="F115" s="103"/>
      <c r="G115" s="103"/>
    </row>
    <row r="116" spans="1:7" s="24" customFormat="1" x14ac:dyDescent="0.25">
      <c r="A116" s="11"/>
      <c r="B116" s="11"/>
      <c r="C116" s="11">
        <v>44</v>
      </c>
      <c r="D116" s="32" t="s">
        <v>85</v>
      </c>
      <c r="E116" s="23"/>
      <c r="F116" s="23"/>
      <c r="G116" s="23"/>
    </row>
    <row r="117" spans="1:7" x14ac:dyDescent="0.25">
      <c r="A117" s="8"/>
      <c r="B117" s="8"/>
      <c r="C117" s="7"/>
      <c r="D117" s="22"/>
      <c r="E117" s="4"/>
      <c r="F117" s="4"/>
      <c r="G117" s="4"/>
    </row>
    <row r="118" spans="1:7" x14ac:dyDescent="0.25">
      <c r="A118" s="29"/>
      <c r="B118" s="29"/>
      <c r="C118" s="30"/>
      <c r="D118" s="30"/>
      <c r="E118" s="31"/>
      <c r="F118" s="31"/>
      <c r="G118" s="31"/>
    </row>
  </sheetData>
  <mergeCells count="5">
    <mergeCell ref="A7:G7"/>
    <mergeCell ref="A42:G42"/>
    <mergeCell ref="A1:G1"/>
    <mergeCell ref="A3:G3"/>
    <mergeCell ref="A5:G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82A4-0999-41CD-8F7D-B8E3187FE00A}">
  <dimension ref="A1:E13"/>
  <sheetViews>
    <sheetView workbookViewId="0">
      <selection activeCell="D11" sqref="D11"/>
    </sheetView>
  </sheetViews>
  <sheetFormatPr defaultRowHeight="15" x14ac:dyDescent="0.25"/>
  <cols>
    <col min="1" max="1" width="39" customWidth="1"/>
    <col min="2" max="3" width="25" customWidth="1"/>
    <col min="4" max="4" width="23.42578125" customWidth="1"/>
  </cols>
  <sheetData>
    <row r="1" spans="1:5" ht="65.25" customHeight="1" x14ac:dyDescent="0.25">
      <c r="A1" s="170" t="s">
        <v>117</v>
      </c>
      <c r="B1" s="170"/>
      <c r="C1" s="170"/>
      <c r="D1" s="170"/>
      <c r="E1" s="170"/>
    </row>
    <row r="2" spans="1:5" ht="18" x14ac:dyDescent="0.25">
      <c r="A2" s="14"/>
      <c r="B2" s="14"/>
      <c r="C2" s="14"/>
      <c r="D2" s="14"/>
    </row>
    <row r="3" spans="1:5" ht="15.75" x14ac:dyDescent="0.25">
      <c r="A3" s="170" t="s">
        <v>19</v>
      </c>
      <c r="B3" s="170"/>
      <c r="C3" s="170"/>
      <c r="D3" s="172"/>
    </row>
    <row r="4" spans="1:5" ht="18" x14ac:dyDescent="0.25">
      <c r="A4" s="14"/>
      <c r="B4" s="14"/>
      <c r="C4" s="14"/>
      <c r="D4" s="2"/>
    </row>
    <row r="5" spans="1:5" ht="15.75" x14ac:dyDescent="0.25">
      <c r="A5" s="170" t="s">
        <v>8</v>
      </c>
      <c r="B5" s="158"/>
      <c r="C5" s="158"/>
      <c r="D5" s="158"/>
    </row>
    <row r="6" spans="1:5" ht="18" x14ac:dyDescent="0.25">
      <c r="A6" s="14"/>
      <c r="B6" s="14"/>
      <c r="C6" s="14"/>
      <c r="D6" s="2"/>
    </row>
    <row r="7" spans="1:5" ht="15.75" x14ac:dyDescent="0.25">
      <c r="A7" s="170" t="s">
        <v>136</v>
      </c>
      <c r="B7" s="171"/>
      <c r="C7" s="171"/>
      <c r="D7" s="171"/>
    </row>
    <row r="8" spans="1:5" ht="18" x14ac:dyDescent="0.25">
      <c r="A8" s="14"/>
      <c r="B8" s="14"/>
      <c r="C8" s="14"/>
      <c r="D8" s="2"/>
    </row>
    <row r="9" spans="1:5" ht="25.5" x14ac:dyDescent="0.25">
      <c r="A9" s="13" t="s">
        <v>137</v>
      </c>
      <c r="B9" s="13" t="s">
        <v>115</v>
      </c>
      <c r="C9" s="13" t="s">
        <v>176</v>
      </c>
      <c r="D9" s="13" t="s">
        <v>116</v>
      </c>
    </row>
    <row r="10" spans="1:5" x14ac:dyDescent="0.25">
      <c r="A10" s="5" t="s">
        <v>138</v>
      </c>
      <c r="B10" s="4">
        <f>SUM(B12:B13)</f>
        <v>1071300</v>
      </c>
      <c r="C10" s="4">
        <f>SUM(C12:C13)</f>
        <v>333861</v>
      </c>
      <c r="D10" s="4">
        <f>SUM(D12:D13)</f>
        <v>1405161</v>
      </c>
    </row>
    <row r="11" spans="1:5" x14ac:dyDescent="0.25">
      <c r="A11" s="5" t="s">
        <v>139</v>
      </c>
      <c r="B11" s="4"/>
      <c r="C11" s="4"/>
      <c r="D11" s="4"/>
    </row>
    <row r="12" spans="1:5" x14ac:dyDescent="0.25">
      <c r="A12" s="10" t="s">
        <v>140</v>
      </c>
      <c r="B12" s="4">
        <v>1036300</v>
      </c>
      <c r="C12" s="4">
        <v>322861</v>
      </c>
      <c r="D12" s="4">
        <v>1359161</v>
      </c>
    </row>
    <row r="13" spans="1:5" x14ac:dyDescent="0.25">
      <c r="A13" s="22" t="s">
        <v>141</v>
      </c>
      <c r="B13" s="4">
        <v>35000</v>
      </c>
      <c r="C13" s="4">
        <v>11000</v>
      </c>
      <c r="D13" s="4">
        <v>46000</v>
      </c>
    </row>
  </sheetData>
  <mergeCells count="4">
    <mergeCell ref="A3:D3"/>
    <mergeCell ref="A5:D5"/>
    <mergeCell ref="A7:D7"/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9"/>
  <sheetViews>
    <sheetView tabSelected="1" topLeftCell="A145" workbookViewId="0">
      <selection activeCell="G112" sqref="G112"/>
    </sheetView>
  </sheetViews>
  <sheetFormatPr defaultRowHeight="15" x14ac:dyDescent="0.25"/>
  <cols>
    <col min="1" max="1" width="7.42578125" bestFit="1" customWidth="1"/>
    <col min="2" max="2" width="9" bestFit="1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170" t="s">
        <v>114</v>
      </c>
      <c r="B1" s="170"/>
      <c r="C1" s="170"/>
      <c r="D1" s="170"/>
      <c r="E1" s="170"/>
      <c r="F1" s="170"/>
      <c r="G1" s="170"/>
    </row>
    <row r="2" spans="1:7" ht="18" x14ac:dyDescent="0.25">
      <c r="A2" s="14"/>
      <c r="B2" s="14"/>
      <c r="C2" s="14"/>
      <c r="D2" s="14"/>
      <c r="E2" s="14"/>
      <c r="F2" s="14"/>
      <c r="G2" s="14"/>
    </row>
    <row r="3" spans="1:7" ht="18" customHeight="1" x14ac:dyDescent="0.25">
      <c r="A3" s="170" t="s">
        <v>18</v>
      </c>
      <c r="B3" s="158"/>
      <c r="C3" s="158"/>
      <c r="D3" s="158"/>
      <c r="E3" s="158"/>
      <c r="F3" s="158"/>
      <c r="G3" s="158"/>
    </row>
    <row r="4" spans="1:7" ht="18" x14ac:dyDescent="0.25">
      <c r="A4" s="14"/>
      <c r="B4" s="14"/>
      <c r="C4" s="14"/>
      <c r="D4" s="14"/>
      <c r="E4" s="14"/>
      <c r="F4" s="14"/>
      <c r="G4" s="14"/>
    </row>
    <row r="5" spans="1:7" ht="25.5" x14ac:dyDescent="0.25">
      <c r="A5" s="185" t="s">
        <v>20</v>
      </c>
      <c r="B5" s="186"/>
      <c r="C5" s="187"/>
      <c r="D5" s="12" t="s">
        <v>21</v>
      </c>
      <c r="E5" s="13" t="s">
        <v>115</v>
      </c>
      <c r="F5" s="13" t="s">
        <v>176</v>
      </c>
      <c r="G5" s="13" t="s">
        <v>116</v>
      </c>
    </row>
    <row r="6" spans="1:7" ht="15" customHeight="1" x14ac:dyDescent="0.25">
      <c r="A6" s="176" t="s">
        <v>82</v>
      </c>
      <c r="B6" s="177"/>
      <c r="C6" s="178"/>
      <c r="D6" s="40" t="s">
        <v>91</v>
      </c>
      <c r="E6" s="4"/>
      <c r="F6" s="4"/>
      <c r="G6" s="4"/>
    </row>
    <row r="7" spans="1:7" x14ac:dyDescent="0.25">
      <c r="A7" s="176" t="s">
        <v>83</v>
      </c>
      <c r="B7" s="177"/>
      <c r="C7" s="178"/>
      <c r="D7" s="40" t="s">
        <v>90</v>
      </c>
      <c r="E7" s="4"/>
      <c r="F7" s="4"/>
      <c r="G7" s="4"/>
    </row>
    <row r="8" spans="1:7" ht="15" customHeight="1" x14ac:dyDescent="0.25">
      <c r="A8" s="173" t="s">
        <v>84</v>
      </c>
      <c r="B8" s="174"/>
      <c r="C8" s="175"/>
      <c r="D8" s="35" t="s">
        <v>85</v>
      </c>
      <c r="E8" s="4"/>
      <c r="F8" s="4"/>
      <c r="G8" s="4"/>
    </row>
    <row r="9" spans="1:7" s="27" customFormat="1" x14ac:dyDescent="0.25">
      <c r="A9" s="176">
        <v>3</v>
      </c>
      <c r="B9" s="177"/>
      <c r="C9" s="178"/>
      <c r="D9" s="81" t="s">
        <v>15</v>
      </c>
      <c r="E9" s="26">
        <v>53300</v>
      </c>
      <c r="F9" s="26">
        <v>28486</v>
      </c>
      <c r="G9" s="26">
        <v>53146</v>
      </c>
    </row>
    <row r="10" spans="1:7" x14ac:dyDescent="0.25">
      <c r="A10" s="182">
        <v>32</v>
      </c>
      <c r="B10" s="183"/>
      <c r="C10" s="184"/>
      <c r="D10" s="104" t="s">
        <v>22</v>
      </c>
      <c r="E10" s="105">
        <v>52100</v>
      </c>
      <c r="F10" s="105">
        <f>F11+F15+F22+F31</f>
        <v>28486</v>
      </c>
      <c r="G10" s="105">
        <f>G11+G15+G22+G31</f>
        <v>51946</v>
      </c>
    </row>
    <row r="11" spans="1:7" x14ac:dyDescent="0.25">
      <c r="A11" s="109">
        <v>321</v>
      </c>
      <c r="B11" s="110"/>
      <c r="C11" s="111"/>
      <c r="D11" s="112" t="s">
        <v>150</v>
      </c>
      <c r="E11" s="113">
        <f>SUM(E12:E14)</f>
        <v>2900</v>
      </c>
      <c r="F11" s="113">
        <f>SUM(F12:F14)</f>
        <v>1700</v>
      </c>
      <c r="G11" s="113">
        <f>SUM(G12:G14)</f>
        <v>4600</v>
      </c>
    </row>
    <row r="12" spans="1:7" x14ac:dyDescent="0.25">
      <c r="A12" s="51"/>
      <c r="B12" s="52">
        <v>3211</v>
      </c>
      <c r="C12" s="53"/>
      <c r="D12" s="50" t="s">
        <v>56</v>
      </c>
      <c r="E12" s="4">
        <v>1000</v>
      </c>
      <c r="F12" s="4">
        <v>1000</v>
      </c>
      <c r="G12" s="4">
        <v>2000</v>
      </c>
    </row>
    <row r="13" spans="1:7" x14ac:dyDescent="0.25">
      <c r="A13" s="51"/>
      <c r="B13" s="52">
        <v>3213</v>
      </c>
      <c r="C13" s="53"/>
      <c r="D13" s="50" t="s">
        <v>58</v>
      </c>
      <c r="E13" s="4">
        <v>200</v>
      </c>
      <c r="F13" s="4">
        <v>100</v>
      </c>
      <c r="G13" s="4">
        <v>300</v>
      </c>
    </row>
    <row r="14" spans="1:7" x14ac:dyDescent="0.25">
      <c r="A14" s="51"/>
      <c r="B14" s="52">
        <v>3214</v>
      </c>
      <c r="C14" s="53"/>
      <c r="D14" s="50" t="s">
        <v>59</v>
      </c>
      <c r="E14" s="4">
        <v>1700</v>
      </c>
      <c r="F14" s="4">
        <v>600</v>
      </c>
      <c r="G14" s="4">
        <v>2300</v>
      </c>
    </row>
    <row r="15" spans="1:7" x14ac:dyDescent="0.25">
      <c r="A15" s="109">
        <v>322</v>
      </c>
      <c r="B15" s="110"/>
      <c r="C15" s="111"/>
      <c r="D15" s="112" t="s">
        <v>151</v>
      </c>
      <c r="E15" s="113">
        <f>SUM(E16:E21)</f>
        <v>26000</v>
      </c>
      <c r="F15" s="113">
        <f>SUM(F16:F21)</f>
        <v>-5718</v>
      </c>
      <c r="G15" s="113">
        <f>SUM(G16:G21)</f>
        <v>20642</v>
      </c>
    </row>
    <row r="16" spans="1:7" x14ac:dyDescent="0.25">
      <c r="A16" s="51"/>
      <c r="B16" s="52">
        <v>3221</v>
      </c>
      <c r="C16" s="53"/>
      <c r="D16" s="50" t="s">
        <v>60</v>
      </c>
      <c r="E16" s="4">
        <v>5000</v>
      </c>
      <c r="F16" s="4">
        <v>-3318</v>
      </c>
      <c r="G16" s="4">
        <v>2042</v>
      </c>
    </row>
    <row r="17" spans="1:7" x14ac:dyDescent="0.25">
      <c r="A17" s="51"/>
      <c r="B17" s="52">
        <v>3222</v>
      </c>
      <c r="C17" s="53"/>
      <c r="D17" s="50" t="s">
        <v>109</v>
      </c>
      <c r="E17" s="4">
        <v>1000</v>
      </c>
      <c r="F17" s="4">
        <v>0</v>
      </c>
      <c r="G17" s="4">
        <v>1000</v>
      </c>
    </row>
    <row r="18" spans="1:7" x14ac:dyDescent="0.25">
      <c r="A18" s="51"/>
      <c r="B18" s="52">
        <v>3223</v>
      </c>
      <c r="C18" s="53"/>
      <c r="D18" s="50" t="s">
        <v>62</v>
      </c>
      <c r="E18" s="4">
        <v>13000</v>
      </c>
      <c r="F18" s="4">
        <v>2000</v>
      </c>
      <c r="G18" s="4">
        <v>15000</v>
      </c>
    </row>
    <row r="19" spans="1:7" x14ac:dyDescent="0.25">
      <c r="A19" s="51"/>
      <c r="B19" s="52">
        <v>3224</v>
      </c>
      <c r="C19" s="53"/>
      <c r="D19" s="50" t="s">
        <v>112</v>
      </c>
      <c r="E19" s="4">
        <v>3500</v>
      </c>
      <c r="F19" s="4">
        <v>-2000</v>
      </c>
      <c r="G19" s="4">
        <v>1500</v>
      </c>
    </row>
    <row r="20" spans="1:7" x14ac:dyDescent="0.25">
      <c r="A20" s="51"/>
      <c r="B20" s="52">
        <v>3225</v>
      </c>
      <c r="C20" s="53"/>
      <c r="D20" s="50" t="s">
        <v>78</v>
      </c>
      <c r="E20" s="4">
        <v>2500</v>
      </c>
      <c r="F20" s="4">
        <v>-1600</v>
      </c>
      <c r="G20" s="4">
        <v>900</v>
      </c>
    </row>
    <row r="21" spans="1:7" x14ac:dyDescent="0.25">
      <c r="A21" s="51"/>
      <c r="B21" s="52">
        <v>3227</v>
      </c>
      <c r="C21" s="53"/>
      <c r="D21" s="50" t="s">
        <v>64</v>
      </c>
      <c r="E21" s="4">
        <v>1000</v>
      </c>
      <c r="F21" s="4">
        <v>-800</v>
      </c>
      <c r="G21" s="4">
        <v>200</v>
      </c>
    </row>
    <row r="22" spans="1:7" x14ac:dyDescent="0.25">
      <c r="A22" s="109">
        <v>323</v>
      </c>
      <c r="B22" s="110"/>
      <c r="C22" s="111"/>
      <c r="D22" s="112" t="s">
        <v>152</v>
      </c>
      <c r="E22" s="113">
        <f>SUM(E23:E30)</f>
        <v>23000</v>
      </c>
      <c r="F22" s="113">
        <f>SUM(F23:F30)</f>
        <v>32250</v>
      </c>
      <c r="G22" s="113">
        <f>SUM(G23:G30)</f>
        <v>26250</v>
      </c>
    </row>
    <row r="23" spans="1:7" x14ac:dyDescent="0.25">
      <c r="A23" s="51"/>
      <c r="B23" s="52">
        <v>3231</v>
      </c>
      <c r="C23" s="53"/>
      <c r="D23" s="50" t="s">
        <v>111</v>
      </c>
      <c r="E23" s="4">
        <v>2000</v>
      </c>
      <c r="F23" s="4">
        <v>-550</v>
      </c>
      <c r="G23" s="4">
        <v>1450</v>
      </c>
    </row>
    <row r="24" spans="1:7" x14ac:dyDescent="0.25">
      <c r="A24" s="51"/>
      <c r="B24" s="52">
        <v>3232</v>
      </c>
      <c r="C24" s="53"/>
      <c r="D24" s="50" t="s">
        <v>66</v>
      </c>
      <c r="E24" s="4">
        <v>5000</v>
      </c>
      <c r="F24" s="4">
        <v>33000</v>
      </c>
      <c r="G24" s="4">
        <v>9000</v>
      </c>
    </row>
    <row r="25" spans="1:7" x14ac:dyDescent="0.25">
      <c r="A25" s="51"/>
      <c r="B25" s="52">
        <v>3234</v>
      </c>
      <c r="C25" s="53"/>
      <c r="D25" s="50" t="s">
        <v>68</v>
      </c>
      <c r="E25" s="4">
        <v>6000</v>
      </c>
      <c r="F25" s="4">
        <v>-200</v>
      </c>
      <c r="G25" s="4">
        <v>5800</v>
      </c>
    </row>
    <row r="26" spans="1:7" x14ac:dyDescent="0.25">
      <c r="A26" s="51"/>
      <c r="B26" s="52">
        <v>3235</v>
      </c>
      <c r="C26" s="53"/>
      <c r="D26" s="50" t="s">
        <v>69</v>
      </c>
      <c r="E26" s="4">
        <v>1500</v>
      </c>
      <c r="F26" s="4">
        <v>-850</v>
      </c>
      <c r="G26" s="4">
        <v>650</v>
      </c>
    </row>
    <row r="27" spans="1:7" x14ac:dyDescent="0.25">
      <c r="A27" s="51"/>
      <c r="B27" s="52">
        <v>3236</v>
      </c>
      <c r="C27" s="53"/>
      <c r="D27" s="50" t="s">
        <v>70</v>
      </c>
      <c r="E27" s="4">
        <v>1000</v>
      </c>
      <c r="F27" s="4">
        <v>2700</v>
      </c>
      <c r="G27" s="4">
        <v>3700</v>
      </c>
    </row>
    <row r="28" spans="1:7" x14ac:dyDescent="0.25">
      <c r="A28" s="51"/>
      <c r="B28" s="52">
        <v>3237</v>
      </c>
      <c r="C28" s="53"/>
      <c r="D28" s="50" t="s">
        <v>71</v>
      </c>
      <c r="E28" s="4">
        <v>5500</v>
      </c>
      <c r="F28" s="4">
        <v>-5200</v>
      </c>
      <c r="G28" s="4">
        <v>300</v>
      </c>
    </row>
    <row r="29" spans="1:7" x14ac:dyDescent="0.25">
      <c r="A29" s="51"/>
      <c r="B29" s="52">
        <v>3238</v>
      </c>
      <c r="C29" s="53"/>
      <c r="D29" s="50" t="s">
        <v>72</v>
      </c>
      <c r="E29" s="4">
        <v>1500</v>
      </c>
      <c r="F29" s="4">
        <v>150</v>
      </c>
      <c r="G29" s="4">
        <v>1650</v>
      </c>
    </row>
    <row r="30" spans="1:7" x14ac:dyDescent="0.25">
      <c r="A30" s="51"/>
      <c r="B30" s="52">
        <v>3239</v>
      </c>
      <c r="C30" s="53"/>
      <c r="D30" s="50" t="s">
        <v>74</v>
      </c>
      <c r="E30" s="4">
        <v>500</v>
      </c>
      <c r="F30" s="4">
        <v>3200</v>
      </c>
      <c r="G30" s="4">
        <v>3700</v>
      </c>
    </row>
    <row r="31" spans="1:7" x14ac:dyDescent="0.25">
      <c r="A31" s="109">
        <v>329</v>
      </c>
      <c r="B31" s="110"/>
      <c r="C31" s="111"/>
      <c r="D31" s="112" t="s">
        <v>153</v>
      </c>
      <c r="E31" s="113">
        <v>200</v>
      </c>
      <c r="F31" s="113">
        <f>SUM(F32:F33)</f>
        <v>254</v>
      </c>
      <c r="G31" s="113">
        <f>SUM(G32:G34)</f>
        <v>454</v>
      </c>
    </row>
    <row r="32" spans="1:7" x14ac:dyDescent="0.25">
      <c r="A32" s="51"/>
      <c r="B32" s="52">
        <v>3294</v>
      </c>
      <c r="C32" s="53"/>
      <c r="D32" s="50" t="s">
        <v>76</v>
      </c>
      <c r="E32" s="4">
        <v>200</v>
      </c>
      <c r="F32" s="4">
        <v>20</v>
      </c>
      <c r="G32" s="4">
        <v>220</v>
      </c>
    </row>
    <row r="33" spans="1:7" x14ac:dyDescent="0.25">
      <c r="A33" s="82"/>
      <c r="B33" s="83">
        <v>3295</v>
      </c>
      <c r="C33" s="84"/>
      <c r="D33" s="78" t="s">
        <v>75</v>
      </c>
      <c r="E33" s="4"/>
      <c r="F33" s="4">
        <v>234</v>
      </c>
      <c r="G33" s="4">
        <v>234</v>
      </c>
    </row>
    <row r="34" spans="1:7" x14ac:dyDescent="0.25">
      <c r="A34" s="51"/>
      <c r="B34" s="52">
        <v>3299</v>
      </c>
      <c r="C34" s="53"/>
      <c r="D34" s="50" t="s">
        <v>154</v>
      </c>
      <c r="E34" s="4">
        <v>50</v>
      </c>
      <c r="F34" s="4"/>
      <c r="G34" s="4"/>
    </row>
    <row r="35" spans="1:7" x14ac:dyDescent="0.25">
      <c r="A35" s="106">
        <v>34</v>
      </c>
      <c r="B35" s="107"/>
      <c r="C35" s="108"/>
      <c r="D35" s="104" t="s">
        <v>49</v>
      </c>
      <c r="E35" s="105">
        <v>1200</v>
      </c>
      <c r="F35" s="105">
        <v>0</v>
      </c>
      <c r="G35" s="105">
        <v>1200</v>
      </c>
    </row>
    <row r="36" spans="1:7" x14ac:dyDescent="0.25">
      <c r="A36" s="109">
        <v>343</v>
      </c>
      <c r="B36" s="110"/>
      <c r="C36" s="111"/>
      <c r="D36" s="112" t="s">
        <v>155</v>
      </c>
      <c r="E36" s="113">
        <v>1200</v>
      </c>
      <c r="F36" s="113">
        <v>0</v>
      </c>
      <c r="G36" s="113">
        <v>1200</v>
      </c>
    </row>
    <row r="37" spans="1:7" x14ac:dyDescent="0.25">
      <c r="A37" s="44"/>
      <c r="B37" s="45">
        <v>3431</v>
      </c>
      <c r="C37" s="46"/>
      <c r="D37" s="48" t="s">
        <v>103</v>
      </c>
      <c r="E37" s="4">
        <v>1200</v>
      </c>
      <c r="F37" s="4">
        <v>0</v>
      </c>
      <c r="G37" s="4">
        <v>1200</v>
      </c>
    </row>
    <row r="38" spans="1:7" ht="45" x14ac:dyDescent="0.25">
      <c r="A38" s="176" t="s">
        <v>156</v>
      </c>
      <c r="B38" s="177"/>
      <c r="C38" s="178"/>
      <c r="D38" s="114" t="s">
        <v>157</v>
      </c>
      <c r="E38" s="4"/>
      <c r="F38" s="4"/>
      <c r="G38" s="4"/>
    </row>
    <row r="39" spans="1:7" ht="15" customHeight="1" x14ac:dyDescent="0.25">
      <c r="A39" s="173" t="s">
        <v>94</v>
      </c>
      <c r="B39" s="174"/>
      <c r="C39" s="175"/>
      <c r="D39" s="74" t="s">
        <v>13</v>
      </c>
      <c r="E39" s="4"/>
      <c r="F39" s="4"/>
      <c r="G39" s="4"/>
    </row>
    <row r="40" spans="1:7" s="27" customFormat="1" x14ac:dyDescent="0.25">
      <c r="A40" s="75">
        <v>3</v>
      </c>
      <c r="B40" s="76"/>
      <c r="C40" s="77"/>
      <c r="D40" s="81" t="s">
        <v>15</v>
      </c>
      <c r="E40" s="26"/>
      <c r="F40" s="26">
        <v>530</v>
      </c>
      <c r="G40" s="26">
        <v>530</v>
      </c>
    </row>
    <row r="41" spans="1:7" x14ac:dyDescent="0.25">
      <c r="A41" s="106">
        <v>31</v>
      </c>
      <c r="B41" s="107"/>
      <c r="C41" s="108"/>
      <c r="D41" s="104" t="s">
        <v>16</v>
      </c>
      <c r="E41" s="105"/>
      <c r="F41" s="105">
        <v>520</v>
      </c>
      <c r="G41" s="105">
        <v>520</v>
      </c>
    </row>
    <row r="42" spans="1:7" x14ac:dyDescent="0.25">
      <c r="A42" s="109">
        <v>311</v>
      </c>
      <c r="B42" s="110"/>
      <c r="C42" s="111"/>
      <c r="D42" s="112" t="s">
        <v>158</v>
      </c>
      <c r="E42" s="113"/>
      <c r="F42" s="113">
        <v>340</v>
      </c>
      <c r="G42" s="113">
        <v>340</v>
      </c>
    </row>
    <row r="43" spans="1:7" x14ac:dyDescent="0.25">
      <c r="A43" s="82">
        <v>3111</v>
      </c>
      <c r="B43" s="83"/>
      <c r="C43" s="84"/>
      <c r="D43" s="78" t="s">
        <v>51</v>
      </c>
      <c r="E43" s="4"/>
      <c r="F43" s="4">
        <v>340</v>
      </c>
      <c r="G43" s="4">
        <v>340</v>
      </c>
    </row>
    <row r="44" spans="1:7" x14ac:dyDescent="0.25">
      <c r="A44" s="109">
        <v>312</v>
      </c>
      <c r="B44" s="110"/>
      <c r="C44" s="111"/>
      <c r="D44" s="112" t="s">
        <v>54</v>
      </c>
      <c r="E44" s="113"/>
      <c r="F44" s="113">
        <v>130</v>
      </c>
      <c r="G44" s="113">
        <v>130</v>
      </c>
    </row>
    <row r="45" spans="1:7" x14ac:dyDescent="0.25">
      <c r="A45" s="82">
        <v>3121</v>
      </c>
      <c r="B45" s="83"/>
      <c r="C45" s="84"/>
      <c r="D45" s="78" t="s">
        <v>54</v>
      </c>
      <c r="E45" s="4"/>
      <c r="F45" s="4">
        <v>130</v>
      </c>
      <c r="G45" s="4">
        <v>130</v>
      </c>
    </row>
    <row r="46" spans="1:7" x14ac:dyDescent="0.25">
      <c r="A46" s="109">
        <v>313</v>
      </c>
      <c r="B46" s="110"/>
      <c r="C46" s="111"/>
      <c r="D46" s="112" t="s">
        <v>159</v>
      </c>
      <c r="E46" s="113"/>
      <c r="F46" s="113">
        <v>50</v>
      </c>
      <c r="G46" s="113">
        <v>50</v>
      </c>
    </row>
    <row r="47" spans="1:7" x14ac:dyDescent="0.25">
      <c r="A47" s="82">
        <v>3132</v>
      </c>
      <c r="B47" s="83"/>
      <c r="C47" s="84"/>
      <c r="D47" s="78" t="s">
        <v>160</v>
      </c>
      <c r="E47" s="4"/>
      <c r="F47" s="4">
        <v>50</v>
      </c>
      <c r="G47" s="4">
        <v>50</v>
      </c>
    </row>
    <row r="48" spans="1:7" x14ac:dyDescent="0.25">
      <c r="A48" s="106">
        <v>32</v>
      </c>
      <c r="B48" s="107"/>
      <c r="C48" s="108"/>
      <c r="D48" s="104" t="s">
        <v>22</v>
      </c>
      <c r="E48" s="105"/>
      <c r="F48" s="105">
        <v>10</v>
      </c>
      <c r="G48" s="105">
        <v>10</v>
      </c>
    </row>
    <row r="49" spans="1:7" x14ac:dyDescent="0.25">
      <c r="A49" s="109">
        <v>321</v>
      </c>
      <c r="B49" s="110"/>
      <c r="C49" s="111"/>
      <c r="D49" s="112" t="s">
        <v>150</v>
      </c>
      <c r="E49" s="113"/>
      <c r="F49" s="113">
        <v>10</v>
      </c>
      <c r="G49" s="113">
        <v>10</v>
      </c>
    </row>
    <row r="50" spans="1:7" ht="25.5" x14ac:dyDescent="0.25">
      <c r="A50" s="82">
        <v>3212</v>
      </c>
      <c r="B50" s="83"/>
      <c r="C50" s="84"/>
      <c r="D50" s="78" t="s">
        <v>161</v>
      </c>
      <c r="E50" s="4"/>
      <c r="F50" s="4">
        <v>10</v>
      </c>
      <c r="G50" s="4">
        <v>10</v>
      </c>
    </row>
    <row r="51" spans="1:7" x14ac:dyDescent="0.25">
      <c r="A51" s="173" t="s">
        <v>87</v>
      </c>
      <c r="B51" s="174"/>
      <c r="C51" s="175"/>
      <c r="D51" s="74" t="s">
        <v>88</v>
      </c>
      <c r="E51" s="4"/>
      <c r="F51" s="4"/>
      <c r="G51" s="4"/>
    </row>
    <row r="52" spans="1:7" x14ac:dyDescent="0.25">
      <c r="A52" s="75">
        <v>3</v>
      </c>
      <c r="B52" s="76"/>
      <c r="C52" s="77"/>
      <c r="D52" s="81" t="s">
        <v>15</v>
      </c>
      <c r="E52" s="26"/>
      <c r="F52" s="26">
        <v>3870</v>
      </c>
      <c r="G52" s="26">
        <v>3870</v>
      </c>
    </row>
    <row r="53" spans="1:7" x14ac:dyDescent="0.25">
      <c r="A53" s="106">
        <v>31</v>
      </c>
      <c r="B53" s="107"/>
      <c r="C53" s="108"/>
      <c r="D53" s="104" t="s">
        <v>16</v>
      </c>
      <c r="E53" s="105"/>
      <c r="F53" s="105">
        <v>3840</v>
      </c>
      <c r="G53" s="105">
        <v>3840</v>
      </c>
    </row>
    <row r="54" spans="1:7" x14ac:dyDescent="0.25">
      <c r="A54" s="109">
        <v>311</v>
      </c>
      <c r="B54" s="110"/>
      <c r="C54" s="111"/>
      <c r="D54" s="112" t="s">
        <v>158</v>
      </c>
      <c r="E54" s="113"/>
      <c r="F54" s="113">
        <v>3080</v>
      </c>
      <c r="G54" s="113">
        <v>3080</v>
      </c>
    </row>
    <row r="55" spans="1:7" x14ac:dyDescent="0.25">
      <c r="A55" s="82">
        <v>3111</v>
      </c>
      <c r="B55" s="83"/>
      <c r="C55" s="84"/>
      <c r="D55" s="78" t="s">
        <v>51</v>
      </c>
      <c r="E55" s="4"/>
      <c r="F55" s="4">
        <v>3080</v>
      </c>
      <c r="G55" s="4">
        <v>3080</v>
      </c>
    </row>
    <row r="56" spans="1:7" x14ac:dyDescent="0.25">
      <c r="A56" s="109">
        <v>312</v>
      </c>
      <c r="B56" s="110"/>
      <c r="C56" s="111"/>
      <c r="D56" s="112" t="s">
        <v>54</v>
      </c>
      <c r="E56" s="113"/>
      <c r="F56" s="113">
        <v>270</v>
      </c>
      <c r="G56" s="113">
        <v>270</v>
      </c>
    </row>
    <row r="57" spans="1:7" x14ac:dyDescent="0.25">
      <c r="A57" s="82">
        <v>3121</v>
      </c>
      <c r="B57" s="83"/>
      <c r="C57" s="84"/>
      <c r="D57" s="78" t="s">
        <v>54</v>
      </c>
      <c r="E57" s="4"/>
      <c r="F57" s="4">
        <v>270</v>
      </c>
      <c r="G57" s="4">
        <v>270</v>
      </c>
    </row>
    <row r="58" spans="1:7" x14ac:dyDescent="0.25">
      <c r="A58" s="109">
        <v>313</v>
      </c>
      <c r="B58" s="110"/>
      <c r="C58" s="111"/>
      <c r="D58" s="112" t="s">
        <v>159</v>
      </c>
      <c r="E58" s="113"/>
      <c r="F58" s="113">
        <v>490</v>
      </c>
      <c r="G58" s="113">
        <v>490</v>
      </c>
    </row>
    <row r="59" spans="1:7" x14ac:dyDescent="0.25">
      <c r="A59" s="82">
        <v>3132</v>
      </c>
      <c r="B59" s="83"/>
      <c r="C59" s="84"/>
      <c r="D59" s="78" t="s">
        <v>160</v>
      </c>
      <c r="E59" s="4"/>
      <c r="F59" s="4">
        <v>490</v>
      </c>
      <c r="G59" s="4">
        <v>490</v>
      </c>
    </row>
    <row r="60" spans="1:7" x14ac:dyDescent="0.25">
      <c r="A60" s="106">
        <v>32</v>
      </c>
      <c r="B60" s="107"/>
      <c r="C60" s="108"/>
      <c r="D60" s="104" t="s">
        <v>22</v>
      </c>
      <c r="E60" s="105"/>
      <c r="F60" s="105">
        <v>30</v>
      </c>
      <c r="G60" s="105">
        <v>30</v>
      </c>
    </row>
    <row r="61" spans="1:7" x14ac:dyDescent="0.25">
      <c r="A61" s="109">
        <v>321</v>
      </c>
      <c r="B61" s="110"/>
      <c r="C61" s="111"/>
      <c r="D61" s="112" t="s">
        <v>150</v>
      </c>
      <c r="E61" s="113"/>
      <c r="F61" s="113">
        <v>30</v>
      </c>
      <c r="G61" s="113">
        <v>30</v>
      </c>
    </row>
    <row r="62" spans="1:7" ht="25.5" x14ac:dyDescent="0.25">
      <c r="A62" s="82">
        <v>3212</v>
      </c>
      <c r="B62" s="83"/>
      <c r="C62" s="84"/>
      <c r="D62" s="78" t="s">
        <v>161</v>
      </c>
      <c r="E62" s="4"/>
      <c r="F62" s="4">
        <v>30</v>
      </c>
      <c r="G62" s="4">
        <v>30</v>
      </c>
    </row>
    <row r="63" spans="1:7" x14ac:dyDescent="0.25">
      <c r="A63" s="176" t="s">
        <v>82</v>
      </c>
      <c r="B63" s="177"/>
      <c r="C63" s="178"/>
      <c r="D63" s="40" t="s">
        <v>91</v>
      </c>
      <c r="E63" s="4"/>
      <c r="F63" s="4"/>
      <c r="G63" s="4"/>
    </row>
    <row r="64" spans="1:7" ht="24" customHeight="1" x14ac:dyDescent="0.25">
      <c r="A64" s="176" t="s">
        <v>105</v>
      </c>
      <c r="B64" s="177"/>
      <c r="C64" s="178"/>
      <c r="D64" s="40" t="s">
        <v>106</v>
      </c>
      <c r="E64" s="4"/>
      <c r="F64" s="4"/>
      <c r="G64" s="4"/>
    </row>
    <row r="65" spans="1:7" x14ac:dyDescent="0.25">
      <c r="A65" s="173" t="s">
        <v>94</v>
      </c>
      <c r="B65" s="174"/>
      <c r="C65" s="175"/>
      <c r="D65" s="35" t="s">
        <v>13</v>
      </c>
      <c r="E65" s="4"/>
      <c r="F65" s="4"/>
      <c r="G65" s="4"/>
    </row>
    <row r="66" spans="1:7" s="27" customFormat="1" x14ac:dyDescent="0.25">
      <c r="A66" s="75">
        <v>3</v>
      </c>
      <c r="B66" s="76"/>
      <c r="C66" s="77"/>
      <c r="D66" s="81" t="s">
        <v>15</v>
      </c>
      <c r="E66" s="26">
        <v>672</v>
      </c>
      <c r="F66" s="26">
        <v>252</v>
      </c>
      <c r="G66" s="26">
        <v>924</v>
      </c>
    </row>
    <row r="67" spans="1:7" x14ac:dyDescent="0.25">
      <c r="A67" s="106">
        <v>31</v>
      </c>
      <c r="B67" s="107"/>
      <c r="C67" s="108"/>
      <c r="D67" s="104" t="s">
        <v>16</v>
      </c>
      <c r="E67" s="105">
        <v>672</v>
      </c>
      <c r="F67" s="105">
        <v>252</v>
      </c>
      <c r="G67" s="105">
        <v>924</v>
      </c>
    </row>
    <row r="68" spans="1:7" x14ac:dyDescent="0.25">
      <c r="A68" s="109">
        <v>312</v>
      </c>
      <c r="B68" s="110"/>
      <c r="C68" s="111"/>
      <c r="D68" s="112" t="s">
        <v>54</v>
      </c>
      <c r="E68" s="113">
        <v>672</v>
      </c>
      <c r="F68" s="113">
        <v>252</v>
      </c>
      <c r="G68" s="113">
        <v>924</v>
      </c>
    </row>
    <row r="69" spans="1:7" x14ac:dyDescent="0.25">
      <c r="A69" s="44">
        <v>3121</v>
      </c>
      <c r="B69" s="45"/>
      <c r="C69" s="46"/>
      <c r="D69" s="48" t="s">
        <v>54</v>
      </c>
      <c r="E69" s="4">
        <v>672</v>
      </c>
      <c r="F69" s="4">
        <v>252</v>
      </c>
      <c r="G69" s="4">
        <v>924</v>
      </c>
    </row>
    <row r="70" spans="1:7" x14ac:dyDescent="0.25">
      <c r="A70" s="176" t="s">
        <v>86</v>
      </c>
      <c r="B70" s="177"/>
      <c r="C70" s="178"/>
      <c r="D70" s="40" t="s">
        <v>24</v>
      </c>
      <c r="E70" s="4"/>
      <c r="F70" s="4"/>
      <c r="G70" s="4"/>
    </row>
    <row r="71" spans="1:7" x14ac:dyDescent="0.25">
      <c r="A71" s="176" t="s">
        <v>162</v>
      </c>
      <c r="B71" s="177"/>
      <c r="C71" s="178"/>
      <c r="D71" s="40" t="s">
        <v>89</v>
      </c>
      <c r="E71" s="4"/>
      <c r="F71" s="4"/>
      <c r="G71" s="4"/>
    </row>
    <row r="72" spans="1:7" x14ac:dyDescent="0.25">
      <c r="A72" s="173" t="s">
        <v>87</v>
      </c>
      <c r="B72" s="174"/>
      <c r="C72" s="175"/>
      <c r="D72" s="35" t="s">
        <v>88</v>
      </c>
      <c r="E72" s="4"/>
      <c r="F72" s="4"/>
      <c r="G72" s="4"/>
    </row>
    <row r="73" spans="1:7" s="27" customFormat="1" x14ac:dyDescent="0.25">
      <c r="A73" s="75">
        <v>3</v>
      </c>
      <c r="B73" s="76"/>
      <c r="C73" s="77"/>
      <c r="D73" s="81" t="s">
        <v>15</v>
      </c>
      <c r="E73" s="26">
        <v>2000</v>
      </c>
      <c r="F73" s="26">
        <v>0</v>
      </c>
      <c r="G73" s="26">
        <v>2000</v>
      </c>
    </row>
    <row r="74" spans="1:7" x14ac:dyDescent="0.25">
      <c r="A74" s="106">
        <v>32</v>
      </c>
      <c r="B74" s="107"/>
      <c r="C74" s="108"/>
      <c r="D74" s="104" t="s">
        <v>22</v>
      </c>
      <c r="E74" s="105">
        <v>2000</v>
      </c>
      <c r="F74" s="105">
        <v>0</v>
      </c>
      <c r="G74" s="105">
        <v>2000</v>
      </c>
    </row>
    <row r="75" spans="1:7" x14ac:dyDescent="0.25">
      <c r="A75" s="109">
        <v>322</v>
      </c>
      <c r="B75" s="110"/>
      <c r="C75" s="111"/>
      <c r="D75" s="112" t="s">
        <v>151</v>
      </c>
      <c r="E75" s="113">
        <v>2000</v>
      </c>
      <c r="F75" s="113">
        <v>0</v>
      </c>
      <c r="G75" s="113">
        <v>2000</v>
      </c>
    </row>
    <row r="76" spans="1:7" x14ac:dyDescent="0.25">
      <c r="A76" s="44">
        <v>3222</v>
      </c>
      <c r="B76" s="45"/>
      <c r="C76" s="46"/>
      <c r="D76" s="48" t="s">
        <v>109</v>
      </c>
      <c r="E76" s="4">
        <v>2000</v>
      </c>
      <c r="F76" s="4">
        <v>0</v>
      </c>
      <c r="G76" s="4">
        <v>2000</v>
      </c>
    </row>
    <row r="77" spans="1:7" x14ac:dyDescent="0.25">
      <c r="A77" s="176" t="s">
        <v>82</v>
      </c>
      <c r="B77" s="177"/>
      <c r="C77" s="178"/>
      <c r="D77" s="40" t="s">
        <v>91</v>
      </c>
      <c r="E77" s="4"/>
      <c r="F77" s="4"/>
      <c r="G77" s="4"/>
    </row>
    <row r="78" spans="1:7" x14ac:dyDescent="0.25">
      <c r="A78" s="176" t="s">
        <v>92</v>
      </c>
      <c r="B78" s="177"/>
      <c r="C78" s="178"/>
      <c r="D78" s="40" t="s">
        <v>93</v>
      </c>
      <c r="E78" s="4"/>
      <c r="F78" s="4"/>
      <c r="G78" s="4"/>
    </row>
    <row r="79" spans="1:7" x14ac:dyDescent="0.25">
      <c r="A79" s="173" t="s">
        <v>94</v>
      </c>
      <c r="B79" s="174"/>
      <c r="C79" s="175"/>
      <c r="D79" s="35" t="s">
        <v>13</v>
      </c>
      <c r="E79" s="4"/>
      <c r="F79" s="4"/>
      <c r="G79" s="4"/>
    </row>
    <row r="80" spans="1:7" x14ac:dyDescent="0.25">
      <c r="A80" s="37">
        <v>3</v>
      </c>
      <c r="B80" s="38"/>
      <c r="C80" s="39"/>
      <c r="D80" s="36" t="s">
        <v>15</v>
      </c>
      <c r="E80" s="4"/>
      <c r="F80" s="4"/>
      <c r="G80" s="4"/>
    </row>
    <row r="81" spans="1:7" x14ac:dyDescent="0.25">
      <c r="A81" s="37">
        <v>31</v>
      </c>
      <c r="B81" s="38"/>
      <c r="C81" s="39"/>
      <c r="D81" s="36" t="s">
        <v>16</v>
      </c>
      <c r="E81" s="4"/>
      <c r="F81" s="4"/>
      <c r="G81" s="4"/>
    </row>
    <row r="82" spans="1:7" x14ac:dyDescent="0.25">
      <c r="A82" s="44"/>
      <c r="B82" s="45">
        <v>3111</v>
      </c>
      <c r="C82" s="46"/>
      <c r="D82" s="48" t="s">
        <v>51</v>
      </c>
      <c r="E82" s="4"/>
      <c r="F82" s="4"/>
      <c r="G82" s="4"/>
    </row>
    <row r="83" spans="1:7" ht="25.5" x14ac:dyDescent="0.25">
      <c r="A83" s="44"/>
      <c r="B83" s="45">
        <v>3132</v>
      </c>
      <c r="C83" s="46"/>
      <c r="D83" s="48" t="s">
        <v>104</v>
      </c>
      <c r="E83" s="4"/>
      <c r="F83" s="4"/>
      <c r="G83" s="4"/>
    </row>
    <row r="84" spans="1:7" x14ac:dyDescent="0.25">
      <c r="A84" s="44"/>
      <c r="B84" s="45"/>
      <c r="C84" s="46"/>
      <c r="D84" s="48"/>
      <c r="E84" s="4"/>
      <c r="F84" s="4"/>
      <c r="G84" s="4"/>
    </row>
    <row r="85" spans="1:7" x14ac:dyDescent="0.25">
      <c r="A85" s="176" t="s">
        <v>82</v>
      </c>
      <c r="B85" s="177"/>
      <c r="C85" s="178"/>
      <c r="D85" s="40" t="s">
        <v>91</v>
      </c>
      <c r="E85" s="4"/>
      <c r="F85" s="4"/>
      <c r="G85" s="4"/>
    </row>
    <row r="86" spans="1:7" ht="25.5" x14ac:dyDescent="0.25">
      <c r="A86" s="176" t="s">
        <v>163</v>
      </c>
      <c r="B86" s="177"/>
      <c r="C86" s="178"/>
      <c r="D86" s="40" t="s">
        <v>164</v>
      </c>
      <c r="E86" s="4"/>
      <c r="F86" s="4"/>
      <c r="G86" s="4"/>
    </row>
    <row r="87" spans="1:7" x14ac:dyDescent="0.25">
      <c r="A87" s="173" t="s">
        <v>95</v>
      </c>
      <c r="B87" s="174"/>
      <c r="C87" s="175"/>
      <c r="D87" s="35" t="s">
        <v>47</v>
      </c>
      <c r="E87" s="4"/>
      <c r="F87" s="4"/>
      <c r="G87" s="4"/>
    </row>
    <row r="88" spans="1:7" s="27" customFormat="1" x14ac:dyDescent="0.25">
      <c r="A88" s="79">
        <v>3</v>
      </c>
      <c r="B88" s="80"/>
      <c r="C88" s="81"/>
      <c r="D88" s="81" t="s">
        <v>15</v>
      </c>
      <c r="E88" s="26">
        <v>959128</v>
      </c>
      <c r="F88" s="26">
        <v>299908</v>
      </c>
      <c r="G88" s="26">
        <f>G89+G98+G108</f>
        <v>1258676</v>
      </c>
    </row>
    <row r="89" spans="1:7" x14ac:dyDescent="0.25">
      <c r="A89" s="106">
        <v>31</v>
      </c>
      <c r="B89" s="118"/>
      <c r="C89" s="119"/>
      <c r="D89" s="104" t="s">
        <v>16</v>
      </c>
      <c r="E89" s="105">
        <v>902000</v>
      </c>
      <c r="F89" s="105">
        <f>F90+F94+F96</f>
        <v>256686</v>
      </c>
      <c r="G89" s="105">
        <f>G90+G94+G96</f>
        <v>1158686</v>
      </c>
    </row>
    <row r="90" spans="1:7" x14ac:dyDescent="0.25">
      <c r="A90" s="109">
        <v>311</v>
      </c>
      <c r="B90" s="117"/>
      <c r="C90" s="116"/>
      <c r="D90" s="112" t="s">
        <v>158</v>
      </c>
      <c r="E90" s="113">
        <v>742000</v>
      </c>
      <c r="F90" s="113">
        <f>SUM(F91:F93)</f>
        <v>224450</v>
      </c>
      <c r="G90" s="113">
        <f>G91+G92+G93</f>
        <v>966450</v>
      </c>
    </row>
    <row r="91" spans="1:7" x14ac:dyDescent="0.25">
      <c r="A91" s="44"/>
      <c r="B91" s="47">
        <v>3111</v>
      </c>
      <c r="C91" s="49"/>
      <c r="D91" s="48" t="s">
        <v>51</v>
      </c>
      <c r="E91" s="4">
        <v>707000</v>
      </c>
      <c r="F91" s="4">
        <v>209580</v>
      </c>
      <c r="G91" s="4">
        <v>916580</v>
      </c>
    </row>
    <row r="92" spans="1:7" x14ac:dyDescent="0.25">
      <c r="A92" s="44"/>
      <c r="B92" s="47">
        <v>3113</v>
      </c>
      <c r="C92" s="49"/>
      <c r="D92" s="48" t="s">
        <v>52</v>
      </c>
      <c r="E92" s="4">
        <v>15000</v>
      </c>
      <c r="F92" s="4">
        <v>5000</v>
      </c>
      <c r="G92" s="4">
        <v>20000</v>
      </c>
    </row>
    <row r="93" spans="1:7" x14ac:dyDescent="0.25">
      <c r="A93" s="44"/>
      <c r="B93" s="47">
        <v>3114</v>
      </c>
      <c r="C93" s="49"/>
      <c r="D93" s="48" t="s">
        <v>53</v>
      </c>
      <c r="E93" s="4">
        <v>20000</v>
      </c>
      <c r="F93" s="4">
        <v>9870</v>
      </c>
      <c r="G93" s="4">
        <v>29870</v>
      </c>
    </row>
    <row r="94" spans="1:7" x14ac:dyDescent="0.25">
      <c r="A94" s="109">
        <v>312</v>
      </c>
      <c r="B94" s="115"/>
      <c r="C94" s="116"/>
      <c r="D94" s="112" t="s">
        <v>54</v>
      </c>
      <c r="E94" s="113">
        <v>45000</v>
      </c>
      <c r="F94" s="113">
        <v>-13194</v>
      </c>
      <c r="G94" s="113">
        <v>31806</v>
      </c>
    </row>
    <row r="95" spans="1:7" x14ac:dyDescent="0.25">
      <c r="A95" s="44"/>
      <c r="B95" s="47">
        <v>3121</v>
      </c>
      <c r="C95" s="49"/>
      <c r="D95" s="48" t="s">
        <v>54</v>
      </c>
      <c r="E95" s="4">
        <v>45000</v>
      </c>
      <c r="F95" s="4">
        <v>-13194</v>
      </c>
      <c r="G95" s="4">
        <v>31806</v>
      </c>
    </row>
    <row r="96" spans="1:7" x14ac:dyDescent="0.25">
      <c r="A96" s="109">
        <v>313</v>
      </c>
      <c r="B96" s="115"/>
      <c r="C96" s="116"/>
      <c r="D96" s="112" t="s">
        <v>159</v>
      </c>
      <c r="E96" s="113">
        <v>115000</v>
      </c>
      <c r="F96" s="113">
        <v>45430</v>
      </c>
      <c r="G96" s="113">
        <v>160430</v>
      </c>
    </row>
    <row r="97" spans="1:7" ht="25.5" x14ac:dyDescent="0.25">
      <c r="A97" s="44"/>
      <c r="B97" s="47">
        <v>3132</v>
      </c>
      <c r="C97" s="49"/>
      <c r="D97" s="48" t="s">
        <v>107</v>
      </c>
      <c r="E97" s="4">
        <v>115000</v>
      </c>
      <c r="F97" s="4">
        <v>45430</v>
      </c>
      <c r="G97" s="4">
        <v>160430</v>
      </c>
    </row>
    <row r="98" spans="1:7" x14ac:dyDescent="0.25">
      <c r="A98" s="182">
        <v>32</v>
      </c>
      <c r="B98" s="183"/>
      <c r="C98" s="184"/>
      <c r="D98" s="104" t="s">
        <v>22</v>
      </c>
      <c r="E98" s="105">
        <v>57128</v>
      </c>
      <c r="F98" s="105">
        <f>F99+F102+F105</f>
        <v>42522</v>
      </c>
      <c r="G98" s="105">
        <f>G99+G102+G105</f>
        <v>99290</v>
      </c>
    </row>
    <row r="99" spans="1:7" x14ac:dyDescent="0.25">
      <c r="A99" s="109">
        <v>321</v>
      </c>
      <c r="B99" s="110"/>
      <c r="C99" s="111"/>
      <c r="D99" s="112" t="s">
        <v>150</v>
      </c>
      <c r="E99" s="113">
        <v>35200</v>
      </c>
      <c r="F99" s="113">
        <f>SUM(F100:F101)</f>
        <v>3040</v>
      </c>
      <c r="G99" s="113">
        <f>SUM(G100:G101)</f>
        <v>38240</v>
      </c>
    </row>
    <row r="100" spans="1:7" x14ac:dyDescent="0.25">
      <c r="A100" s="44"/>
      <c r="B100" s="45">
        <v>3211</v>
      </c>
      <c r="C100" s="46"/>
      <c r="D100" s="48" t="s">
        <v>56</v>
      </c>
      <c r="E100" s="4">
        <v>200</v>
      </c>
      <c r="F100" s="4">
        <v>50</v>
      </c>
      <c r="G100" s="4">
        <v>250</v>
      </c>
    </row>
    <row r="101" spans="1:7" x14ac:dyDescent="0.25">
      <c r="A101" s="44"/>
      <c r="B101" s="45">
        <v>3212</v>
      </c>
      <c r="C101" s="46"/>
      <c r="D101" s="48" t="s">
        <v>57</v>
      </c>
      <c r="E101" s="4">
        <v>35000</v>
      </c>
      <c r="F101" s="4">
        <v>2990</v>
      </c>
      <c r="G101" s="4">
        <v>37990</v>
      </c>
    </row>
    <row r="102" spans="1:7" x14ac:dyDescent="0.25">
      <c r="A102" s="109">
        <v>322</v>
      </c>
      <c r="B102" s="110"/>
      <c r="C102" s="111"/>
      <c r="D102" s="112" t="s">
        <v>151</v>
      </c>
      <c r="E102" s="113">
        <v>19912</v>
      </c>
      <c r="F102" s="113">
        <f>SUM(F103:F104)</f>
        <v>39482</v>
      </c>
      <c r="G102" s="113">
        <f>SUM(G103:G104)</f>
        <v>59034</v>
      </c>
    </row>
    <row r="103" spans="1:7" ht="25.5" x14ac:dyDescent="0.25">
      <c r="A103" s="44"/>
      <c r="B103" s="45">
        <v>3221</v>
      </c>
      <c r="C103" s="46"/>
      <c r="D103" s="48" t="s">
        <v>110</v>
      </c>
      <c r="E103" s="4"/>
      <c r="F103" s="4">
        <v>19394</v>
      </c>
      <c r="G103" s="4">
        <v>19034</v>
      </c>
    </row>
    <row r="104" spans="1:7" x14ac:dyDescent="0.25">
      <c r="A104" s="44"/>
      <c r="B104" s="45">
        <v>3222</v>
      </c>
      <c r="C104" s="46"/>
      <c r="D104" s="48" t="s">
        <v>109</v>
      </c>
      <c r="E104" s="4">
        <v>19912</v>
      </c>
      <c r="F104" s="4">
        <v>20088</v>
      </c>
      <c r="G104" s="4">
        <v>40000</v>
      </c>
    </row>
    <row r="105" spans="1:7" x14ac:dyDescent="0.25">
      <c r="A105" s="109">
        <v>329</v>
      </c>
      <c r="B105" s="110"/>
      <c r="C105" s="111"/>
      <c r="D105" s="112" t="s">
        <v>153</v>
      </c>
      <c r="E105" s="113">
        <v>2016</v>
      </c>
      <c r="F105" s="113">
        <v>0</v>
      </c>
      <c r="G105" s="113">
        <v>2016</v>
      </c>
    </row>
    <row r="106" spans="1:7" x14ac:dyDescent="0.25">
      <c r="A106" s="44"/>
      <c r="B106" s="45">
        <v>3295</v>
      </c>
      <c r="C106" s="46"/>
      <c r="D106" s="48" t="s">
        <v>75</v>
      </c>
      <c r="E106" s="4">
        <v>2016</v>
      </c>
      <c r="F106" s="4">
        <v>0</v>
      </c>
      <c r="G106" s="4">
        <v>2016</v>
      </c>
    </row>
    <row r="107" spans="1:7" x14ac:dyDescent="0.25">
      <c r="A107" s="44"/>
      <c r="B107" s="45">
        <v>3299</v>
      </c>
      <c r="C107" s="46"/>
      <c r="D107" s="48" t="s">
        <v>74</v>
      </c>
      <c r="E107" s="4"/>
      <c r="F107" s="4"/>
      <c r="G107" s="4"/>
    </row>
    <row r="108" spans="1:7" x14ac:dyDescent="0.25">
      <c r="A108" s="106">
        <v>37</v>
      </c>
      <c r="B108" s="107"/>
      <c r="C108" s="108"/>
      <c r="D108" s="104" t="s">
        <v>165</v>
      </c>
      <c r="E108" s="105"/>
      <c r="F108" s="105">
        <v>700</v>
      </c>
      <c r="G108" s="105">
        <v>700</v>
      </c>
    </row>
    <row r="109" spans="1:7" x14ac:dyDescent="0.25">
      <c r="A109" s="109">
        <v>372</v>
      </c>
      <c r="B109" s="110"/>
      <c r="C109" s="111"/>
      <c r="D109" s="112" t="s">
        <v>166</v>
      </c>
      <c r="E109" s="113"/>
      <c r="F109" s="113">
        <v>700</v>
      </c>
      <c r="G109" s="113">
        <v>700</v>
      </c>
    </row>
    <row r="110" spans="1:7" x14ac:dyDescent="0.25">
      <c r="A110" s="82"/>
      <c r="B110" s="83">
        <v>3729</v>
      </c>
      <c r="C110" s="84"/>
      <c r="D110" s="78" t="s">
        <v>145</v>
      </c>
      <c r="E110" s="4"/>
      <c r="F110" s="4">
        <v>700</v>
      </c>
      <c r="G110" s="4">
        <v>700</v>
      </c>
    </row>
    <row r="111" spans="1:7" x14ac:dyDescent="0.25">
      <c r="A111" s="173" t="s">
        <v>79</v>
      </c>
      <c r="B111" s="174"/>
      <c r="C111" s="175"/>
      <c r="D111" s="35" t="s">
        <v>96</v>
      </c>
      <c r="E111" s="4"/>
      <c r="F111" s="4"/>
      <c r="G111" s="4"/>
    </row>
    <row r="112" spans="1:7" s="27" customFormat="1" x14ac:dyDescent="0.25">
      <c r="A112" s="75">
        <v>3</v>
      </c>
      <c r="B112" s="76"/>
      <c r="C112" s="77"/>
      <c r="D112" s="81" t="s">
        <v>15</v>
      </c>
      <c r="E112" s="26">
        <v>40000</v>
      </c>
      <c r="F112" s="26">
        <f>F113+F132</f>
        <v>-16685</v>
      </c>
      <c r="G112" s="26">
        <v>23315</v>
      </c>
    </row>
    <row r="113" spans="1:7" x14ac:dyDescent="0.25">
      <c r="A113" s="106">
        <v>32</v>
      </c>
      <c r="B113" s="107"/>
      <c r="C113" s="108"/>
      <c r="D113" s="104" t="s">
        <v>22</v>
      </c>
      <c r="E113" s="105">
        <v>40000</v>
      </c>
      <c r="F113" s="105">
        <f>F114+F116+F121+F127</f>
        <v>-17451</v>
      </c>
      <c r="G113" s="105">
        <f>G114+G116+G121+G127</f>
        <v>22549</v>
      </c>
    </row>
    <row r="114" spans="1:7" x14ac:dyDescent="0.25">
      <c r="A114" s="109">
        <v>321</v>
      </c>
      <c r="B114" s="110"/>
      <c r="C114" s="111"/>
      <c r="D114" s="112" t="s">
        <v>150</v>
      </c>
      <c r="E114" s="113">
        <v>1000</v>
      </c>
      <c r="F114" s="113">
        <f>SUM(F115)</f>
        <v>250</v>
      </c>
      <c r="G114" s="113">
        <v>1250</v>
      </c>
    </row>
    <row r="115" spans="1:7" x14ac:dyDescent="0.25">
      <c r="A115" s="51"/>
      <c r="B115" s="52">
        <v>3211</v>
      </c>
      <c r="C115" s="53"/>
      <c r="D115" s="50" t="s">
        <v>56</v>
      </c>
      <c r="E115" s="4">
        <v>1000</v>
      </c>
      <c r="F115" s="4">
        <v>250</v>
      </c>
      <c r="G115" s="4">
        <v>1250</v>
      </c>
    </row>
    <row r="116" spans="1:7" x14ac:dyDescent="0.25">
      <c r="A116" s="109">
        <v>322</v>
      </c>
      <c r="B116" s="110"/>
      <c r="C116" s="111"/>
      <c r="D116" s="112" t="s">
        <v>151</v>
      </c>
      <c r="E116" s="113">
        <v>20200</v>
      </c>
      <c r="F116" s="113">
        <f>SUM(F117:F120)</f>
        <v>-12726</v>
      </c>
      <c r="G116" s="113">
        <f>SUM(G117:G120)</f>
        <v>7474</v>
      </c>
    </row>
    <row r="117" spans="1:7" x14ac:dyDescent="0.25">
      <c r="A117" s="51"/>
      <c r="B117" s="52">
        <v>3221</v>
      </c>
      <c r="C117" s="53"/>
      <c r="D117" s="50" t="s">
        <v>60</v>
      </c>
      <c r="E117" s="4">
        <v>7000</v>
      </c>
      <c r="F117" s="4">
        <v>-3126</v>
      </c>
      <c r="G117" s="4">
        <v>3874</v>
      </c>
    </row>
    <row r="118" spans="1:7" x14ac:dyDescent="0.25">
      <c r="A118" s="51"/>
      <c r="B118" s="52">
        <v>3222</v>
      </c>
      <c r="C118" s="53"/>
      <c r="D118" s="50" t="s">
        <v>109</v>
      </c>
      <c r="E118" s="4">
        <v>6000</v>
      </c>
      <c r="F118" s="4">
        <v>-3000</v>
      </c>
      <c r="G118" s="4">
        <v>3000</v>
      </c>
    </row>
    <row r="119" spans="1:7" x14ac:dyDescent="0.25">
      <c r="A119" s="51"/>
      <c r="B119" s="52">
        <v>3224</v>
      </c>
      <c r="C119" s="53"/>
      <c r="D119" s="50" t="s">
        <v>112</v>
      </c>
      <c r="E119" s="4">
        <v>4000</v>
      </c>
      <c r="F119" s="4">
        <v>-4000</v>
      </c>
      <c r="G119" s="4"/>
    </row>
    <row r="120" spans="1:7" x14ac:dyDescent="0.25">
      <c r="A120" s="82"/>
      <c r="B120" s="83">
        <v>3225</v>
      </c>
      <c r="C120" s="84"/>
      <c r="D120" s="78" t="s">
        <v>78</v>
      </c>
      <c r="E120" s="4">
        <v>3200</v>
      </c>
      <c r="F120" s="4">
        <v>-2600</v>
      </c>
      <c r="G120" s="4">
        <v>600</v>
      </c>
    </row>
    <row r="121" spans="1:7" x14ac:dyDescent="0.25">
      <c r="A121" s="109">
        <v>323</v>
      </c>
      <c r="B121" s="110"/>
      <c r="C121" s="111"/>
      <c r="D121" s="112" t="s">
        <v>152</v>
      </c>
      <c r="E121" s="113">
        <v>12000</v>
      </c>
      <c r="F121" s="113">
        <f>SUM(F122:F126)</f>
        <v>-2650</v>
      </c>
      <c r="G121" s="113">
        <f>SUM(G122:G126)</f>
        <v>9350</v>
      </c>
    </row>
    <row r="122" spans="1:7" x14ac:dyDescent="0.25">
      <c r="A122" s="51"/>
      <c r="B122" s="52">
        <v>3231</v>
      </c>
      <c r="C122" s="53"/>
      <c r="D122" s="50" t="s">
        <v>111</v>
      </c>
      <c r="E122" s="4">
        <v>100</v>
      </c>
      <c r="F122" s="4">
        <v>-50</v>
      </c>
      <c r="G122" s="4">
        <v>50</v>
      </c>
    </row>
    <row r="123" spans="1:7" x14ac:dyDescent="0.25">
      <c r="A123" s="44"/>
      <c r="B123" s="45">
        <v>3232</v>
      </c>
      <c r="C123" s="46"/>
      <c r="D123" s="48" t="s">
        <v>66</v>
      </c>
      <c r="E123" s="4"/>
      <c r="F123" s="4"/>
      <c r="G123" s="4"/>
    </row>
    <row r="124" spans="1:7" x14ac:dyDescent="0.25">
      <c r="A124" s="44"/>
      <c r="B124" s="45">
        <v>3235</v>
      </c>
      <c r="C124" s="46"/>
      <c r="D124" s="48" t="s">
        <v>69</v>
      </c>
      <c r="E124" s="4">
        <v>800</v>
      </c>
      <c r="F124" s="4">
        <v>200</v>
      </c>
      <c r="G124" s="4">
        <v>1000</v>
      </c>
    </row>
    <row r="125" spans="1:7" x14ac:dyDescent="0.25">
      <c r="A125" s="44"/>
      <c r="B125" s="45">
        <v>3237</v>
      </c>
      <c r="C125" s="46"/>
      <c r="D125" s="48" t="s">
        <v>71</v>
      </c>
      <c r="E125" s="4">
        <v>100</v>
      </c>
      <c r="F125" s="4">
        <v>-100</v>
      </c>
      <c r="G125" s="4"/>
    </row>
    <row r="126" spans="1:7" x14ac:dyDescent="0.25">
      <c r="A126" s="44"/>
      <c r="B126" s="45">
        <v>3239</v>
      </c>
      <c r="C126" s="46"/>
      <c r="D126" s="48" t="s">
        <v>73</v>
      </c>
      <c r="E126" s="4">
        <v>11000</v>
      </c>
      <c r="F126" s="4">
        <v>-2700</v>
      </c>
      <c r="G126" s="4">
        <v>8300</v>
      </c>
    </row>
    <row r="127" spans="1:7" x14ac:dyDescent="0.25">
      <c r="A127" s="109">
        <v>329</v>
      </c>
      <c r="B127" s="110"/>
      <c r="C127" s="111"/>
      <c r="D127" s="112" t="s">
        <v>153</v>
      </c>
      <c r="E127" s="113">
        <v>6800</v>
      </c>
      <c r="F127" s="113">
        <f>SUM(F128:F131)</f>
        <v>-2325</v>
      </c>
      <c r="G127" s="113">
        <f>SUM(G128:G131)</f>
        <v>4475</v>
      </c>
    </row>
    <row r="128" spans="1:7" x14ac:dyDescent="0.25">
      <c r="A128" s="44"/>
      <c r="B128" s="45">
        <v>3292</v>
      </c>
      <c r="C128" s="46"/>
      <c r="D128" s="48" t="s">
        <v>77</v>
      </c>
      <c r="E128" s="4">
        <v>760</v>
      </c>
      <c r="F128" s="4">
        <v>0</v>
      </c>
      <c r="G128" s="4">
        <v>760</v>
      </c>
    </row>
    <row r="129" spans="1:7" x14ac:dyDescent="0.25">
      <c r="A129" s="44"/>
      <c r="B129" s="45">
        <v>3294</v>
      </c>
      <c r="C129" s="46"/>
      <c r="D129" s="48" t="s">
        <v>76</v>
      </c>
      <c r="E129" s="4">
        <v>40</v>
      </c>
      <c r="F129" s="4">
        <v>-25</v>
      </c>
      <c r="G129" s="4">
        <v>15</v>
      </c>
    </row>
    <row r="130" spans="1:7" x14ac:dyDescent="0.25">
      <c r="A130" s="44"/>
      <c r="B130" s="45">
        <v>3295</v>
      </c>
      <c r="C130" s="46"/>
      <c r="D130" s="48" t="s">
        <v>75</v>
      </c>
      <c r="E130" s="4"/>
      <c r="F130" s="4"/>
      <c r="G130" s="4"/>
    </row>
    <row r="131" spans="1:7" x14ac:dyDescent="0.25">
      <c r="A131" s="44"/>
      <c r="B131" s="45">
        <v>3299</v>
      </c>
      <c r="C131" s="46"/>
      <c r="D131" s="48" t="s">
        <v>74</v>
      </c>
      <c r="E131" s="4">
        <v>6000</v>
      </c>
      <c r="F131" s="4">
        <v>-2300</v>
      </c>
      <c r="G131" s="4">
        <v>3700</v>
      </c>
    </row>
    <row r="132" spans="1:7" x14ac:dyDescent="0.25">
      <c r="A132" s="106">
        <v>38</v>
      </c>
      <c r="B132" s="107"/>
      <c r="C132" s="108"/>
      <c r="D132" s="104" t="s">
        <v>154</v>
      </c>
      <c r="E132" s="105"/>
      <c r="F132" s="105">
        <v>766</v>
      </c>
      <c r="G132" s="105">
        <v>766</v>
      </c>
    </row>
    <row r="133" spans="1:7" x14ac:dyDescent="0.25">
      <c r="A133" s="109">
        <v>381</v>
      </c>
      <c r="B133" s="110"/>
      <c r="C133" s="111"/>
      <c r="D133" s="112" t="s">
        <v>167</v>
      </c>
      <c r="E133" s="113"/>
      <c r="F133" s="113">
        <v>766</v>
      </c>
      <c r="G133" s="113">
        <v>766</v>
      </c>
    </row>
    <row r="134" spans="1:7" x14ac:dyDescent="0.25">
      <c r="A134" s="82"/>
      <c r="B134" s="83">
        <v>3811</v>
      </c>
      <c r="C134" s="84"/>
      <c r="D134" s="78" t="s">
        <v>148</v>
      </c>
      <c r="E134" s="4"/>
      <c r="F134" s="4">
        <v>766</v>
      </c>
      <c r="G134" s="4">
        <v>766</v>
      </c>
    </row>
    <row r="135" spans="1:7" x14ac:dyDescent="0.25">
      <c r="A135" s="173" t="s">
        <v>97</v>
      </c>
      <c r="B135" s="174"/>
      <c r="C135" s="175"/>
      <c r="D135" s="35" t="s">
        <v>23</v>
      </c>
      <c r="E135" s="4"/>
      <c r="F135" s="4"/>
      <c r="G135" s="4"/>
    </row>
    <row r="136" spans="1:7" s="27" customFormat="1" x14ac:dyDescent="0.25">
      <c r="A136" s="75">
        <v>3</v>
      </c>
      <c r="B136" s="76"/>
      <c r="C136" s="77"/>
      <c r="D136" s="81" t="s">
        <v>15</v>
      </c>
      <c r="E136" s="26">
        <v>200</v>
      </c>
      <c r="F136" s="26">
        <v>-150</v>
      </c>
      <c r="G136" s="26">
        <v>50</v>
      </c>
    </row>
    <row r="137" spans="1:7" x14ac:dyDescent="0.25">
      <c r="A137" s="106">
        <v>32</v>
      </c>
      <c r="B137" s="107"/>
      <c r="C137" s="108"/>
      <c r="D137" s="104" t="s">
        <v>22</v>
      </c>
      <c r="E137" s="105">
        <v>200</v>
      </c>
      <c r="F137" s="105">
        <v>-150</v>
      </c>
      <c r="G137" s="105">
        <v>50</v>
      </c>
    </row>
    <row r="138" spans="1:7" x14ac:dyDescent="0.25">
      <c r="A138" s="109">
        <v>322</v>
      </c>
      <c r="B138" s="110"/>
      <c r="C138" s="111"/>
      <c r="D138" s="112" t="s">
        <v>151</v>
      </c>
      <c r="E138" s="113">
        <v>200</v>
      </c>
      <c r="F138" s="113">
        <v>-150</v>
      </c>
      <c r="G138" s="113">
        <v>50</v>
      </c>
    </row>
    <row r="139" spans="1:7" ht="25.5" x14ac:dyDescent="0.25">
      <c r="A139" s="37"/>
      <c r="B139" s="38">
        <v>3221</v>
      </c>
      <c r="C139" s="39"/>
      <c r="D139" s="36" t="s">
        <v>110</v>
      </c>
      <c r="E139" s="4">
        <v>200</v>
      </c>
      <c r="F139" s="4">
        <v>-150</v>
      </c>
      <c r="G139" s="4">
        <v>50</v>
      </c>
    </row>
    <row r="140" spans="1:7" x14ac:dyDescent="0.25">
      <c r="A140" s="82"/>
      <c r="B140" s="83"/>
      <c r="C140" s="84"/>
      <c r="D140" s="78"/>
      <c r="E140" s="4"/>
      <c r="F140" s="4"/>
      <c r="G140" s="4"/>
    </row>
    <row r="141" spans="1:7" s="24" customFormat="1" x14ac:dyDescent="0.25">
      <c r="A141" s="176" t="s">
        <v>82</v>
      </c>
      <c r="B141" s="177"/>
      <c r="C141" s="178"/>
      <c r="D141" s="40" t="s">
        <v>91</v>
      </c>
      <c r="E141" s="4"/>
      <c r="F141" s="4"/>
      <c r="G141" s="4"/>
    </row>
    <row r="142" spans="1:7" s="25" customFormat="1" ht="25.5" x14ac:dyDescent="0.25">
      <c r="A142" s="176" t="s">
        <v>80</v>
      </c>
      <c r="B142" s="177"/>
      <c r="C142" s="178"/>
      <c r="D142" s="40" t="s">
        <v>81</v>
      </c>
      <c r="E142" s="4"/>
      <c r="F142" s="4"/>
      <c r="G142" s="4"/>
    </row>
    <row r="143" spans="1:7" s="25" customFormat="1" ht="15" customHeight="1" x14ac:dyDescent="0.25">
      <c r="A143" s="173" t="s">
        <v>95</v>
      </c>
      <c r="B143" s="174"/>
      <c r="C143" s="175"/>
      <c r="D143" s="74" t="s">
        <v>47</v>
      </c>
      <c r="E143" s="4"/>
      <c r="F143" s="4"/>
      <c r="G143" s="4"/>
    </row>
    <row r="144" spans="1:7" ht="25.5" x14ac:dyDescent="0.25">
      <c r="A144" s="176">
        <v>4</v>
      </c>
      <c r="B144" s="177"/>
      <c r="C144" s="178"/>
      <c r="D144" s="81" t="s">
        <v>17</v>
      </c>
      <c r="E144" s="26">
        <v>9500</v>
      </c>
      <c r="F144" s="26">
        <v>-1450</v>
      </c>
      <c r="G144" s="26">
        <v>8050</v>
      </c>
    </row>
    <row r="145" spans="1:7" s="27" customFormat="1" ht="27" customHeight="1" x14ac:dyDescent="0.25">
      <c r="A145" s="179">
        <v>42</v>
      </c>
      <c r="B145" s="180"/>
      <c r="C145" s="181"/>
      <c r="D145" s="125" t="s">
        <v>29</v>
      </c>
      <c r="E145" s="126">
        <v>9500</v>
      </c>
      <c r="F145" s="126">
        <v>-1450</v>
      </c>
      <c r="G145" s="126">
        <v>8050</v>
      </c>
    </row>
    <row r="146" spans="1:7" s="27" customFormat="1" ht="27" customHeight="1" x14ac:dyDescent="0.25">
      <c r="A146" s="120">
        <v>422</v>
      </c>
      <c r="B146" s="121"/>
      <c r="C146" s="122"/>
      <c r="D146" s="123" t="s">
        <v>168</v>
      </c>
      <c r="E146" s="124">
        <v>9000</v>
      </c>
      <c r="F146" s="124">
        <v>-3450</v>
      </c>
      <c r="G146" s="124">
        <v>5550</v>
      </c>
    </row>
    <row r="147" spans="1:7" s="25" customFormat="1" ht="17.25" customHeight="1" x14ac:dyDescent="0.25">
      <c r="A147" s="44"/>
      <c r="B147" s="45">
        <v>4221</v>
      </c>
      <c r="C147" s="46"/>
      <c r="D147" s="48" t="s">
        <v>41</v>
      </c>
      <c r="E147" s="4">
        <v>9000</v>
      </c>
      <c r="F147" s="4"/>
      <c r="G147" s="4">
        <v>5150</v>
      </c>
    </row>
    <row r="148" spans="1:7" s="25" customFormat="1" ht="16.5" customHeight="1" x14ac:dyDescent="0.25">
      <c r="A148" s="44"/>
      <c r="B148" s="45">
        <v>4225</v>
      </c>
      <c r="C148" s="46"/>
      <c r="D148" s="48" t="s">
        <v>101</v>
      </c>
      <c r="E148" s="4"/>
      <c r="F148" s="4">
        <v>400</v>
      </c>
      <c r="G148" s="4">
        <v>400</v>
      </c>
    </row>
    <row r="149" spans="1:7" s="25" customFormat="1" ht="19.5" customHeight="1" x14ac:dyDescent="0.25">
      <c r="A149" s="44"/>
      <c r="B149" s="45">
        <v>4226</v>
      </c>
      <c r="C149" s="46"/>
      <c r="D149" s="48" t="s">
        <v>44</v>
      </c>
      <c r="E149" s="4"/>
      <c r="F149" s="4"/>
      <c r="G149" s="4"/>
    </row>
    <row r="150" spans="1:7" s="25" customFormat="1" ht="19.5" customHeight="1" x14ac:dyDescent="0.25">
      <c r="A150" s="120">
        <v>424</v>
      </c>
      <c r="B150" s="121"/>
      <c r="C150" s="122"/>
      <c r="D150" s="123" t="s">
        <v>170</v>
      </c>
      <c r="E150" s="124">
        <v>500</v>
      </c>
      <c r="F150" s="124">
        <v>2000</v>
      </c>
      <c r="G150" s="124">
        <v>2500</v>
      </c>
    </row>
    <row r="151" spans="1:7" s="25" customFormat="1" ht="19.5" customHeight="1" x14ac:dyDescent="0.25">
      <c r="A151" s="82"/>
      <c r="B151" s="83">
        <v>4241</v>
      </c>
      <c r="C151" s="84"/>
      <c r="D151" s="78" t="s">
        <v>46</v>
      </c>
      <c r="E151" s="4">
        <v>500</v>
      </c>
      <c r="F151" s="4">
        <v>2000</v>
      </c>
      <c r="G151" s="4">
        <v>2500</v>
      </c>
    </row>
    <row r="152" spans="1:7" s="25" customFormat="1" ht="15" customHeight="1" x14ac:dyDescent="0.25">
      <c r="A152" s="173" t="s">
        <v>79</v>
      </c>
      <c r="B152" s="174"/>
      <c r="C152" s="175"/>
      <c r="D152" s="35" t="s">
        <v>31</v>
      </c>
      <c r="E152" s="4"/>
      <c r="F152" s="4"/>
      <c r="G152" s="4"/>
    </row>
    <row r="153" spans="1:7" s="27" customFormat="1" ht="36" customHeight="1" x14ac:dyDescent="0.25">
      <c r="A153" s="176">
        <v>4</v>
      </c>
      <c r="B153" s="177"/>
      <c r="C153" s="178"/>
      <c r="D153" s="81" t="s">
        <v>17</v>
      </c>
      <c r="E153" s="26">
        <v>2000</v>
      </c>
      <c r="F153" s="26">
        <v>-1000</v>
      </c>
      <c r="G153" s="26">
        <v>1000</v>
      </c>
    </row>
    <row r="154" spans="1:7" s="25" customFormat="1" ht="30.75" customHeight="1" x14ac:dyDescent="0.25">
      <c r="A154" s="179">
        <v>42</v>
      </c>
      <c r="B154" s="180"/>
      <c r="C154" s="181"/>
      <c r="D154" s="125" t="s">
        <v>29</v>
      </c>
      <c r="E154" s="126">
        <v>2000</v>
      </c>
      <c r="F154" s="126">
        <v>-1000</v>
      </c>
      <c r="G154" s="126">
        <f>SUM(G156:G159)</f>
        <v>1000</v>
      </c>
    </row>
    <row r="155" spans="1:7" s="25" customFormat="1" ht="30.75" customHeight="1" x14ac:dyDescent="0.25">
      <c r="A155" s="120">
        <v>422</v>
      </c>
      <c r="B155" s="121"/>
      <c r="C155" s="122"/>
      <c r="D155" s="123" t="s">
        <v>168</v>
      </c>
      <c r="E155" s="124">
        <v>1500</v>
      </c>
      <c r="F155" s="124">
        <v>-1000</v>
      </c>
      <c r="G155" s="124">
        <v>500</v>
      </c>
    </row>
    <row r="156" spans="1:7" s="25" customFormat="1" ht="18.75" customHeight="1" x14ac:dyDescent="0.25">
      <c r="A156" s="44"/>
      <c r="B156" s="45">
        <v>4221</v>
      </c>
      <c r="C156" s="46"/>
      <c r="D156" s="48" t="s">
        <v>41</v>
      </c>
      <c r="E156" s="4">
        <v>1500</v>
      </c>
      <c r="F156" s="4">
        <v>-1000</v>
      </c>
      <c r="G156" s="4">
        <v>500</v>
      </c>
    </row>
    <row r="157" spans="1:7" s="25" customFormat="1" ht="20.25" customHeight="1" x14ac:dyDescent="0.25">
      <c r="A157" s="44"/>
      <c r="B157" s="45">
        <v>4222</v>
      </c>
      <c r="C157" s="46"/>
      <c r="D157" s="48" t="s">
        <v>169</v>
      </c>
      <c r="E157" s="4"/>
      <c r="F157" s="4"/>
      <c r="G157" s="4"/>
    </row>
    <row r="158" spans="1:7" s="25" customFormat="1" ht="20.25" customHeight="1" x14ac:dyDescent="0.25">
      <c r="A158" s="120">
        <v>424</v>
      </c>
      <c r="B158" s="121"/>
      <c r="C158" s="122"/>
      <c r="D158" s="123" t="s">
        <v>170</v>
      </c>
      <c r="E158" s="124">
        <v>500</v>
      </c>
      <c r="F158" s="124">
        <v>0</v>
      </c>
      <c r="G158" s="124"/>
    </row>
    <row r="159" spans="1:7" s="25" customFormat="1" ht="23.25" customHeight="1" x14ac:dyDescent="0.25">
      <c r="A159" s="44"/>
      <c r="B159" s="45">
        <v>4241</v>
      </c>
      <c r="C159" s="46"/>
      <c r="D159" s="48" t="s">
        <v>46</v>
      </c>
      <c r="E159" s="4">
        <v>500</v>
      </c>
      <c r="F159" s="4">
        <v>0</v>
      </c>
      <c r="G159" s="4">
        <v>500</v>
      </c>
    </row>
    <row r="160" spans="1:7" s="25" customFormat="1" ht="25.5" x14ac:dyDescent="0.25">
      <c r="A160" s="176" t="s">
        <v>172</v>
      </c>
      <c r="B160" s="177"/>
      <c r="C160" s="178"/>
      <c r="D160" s="81" t="s">
        <v>171</v>
      </c>
      <c r="E160" s="4"/>
      <c r="F160" s="4"/>
      <c r="G160" s="4"/>
    </row>
    <row r="161" spans="1:7" ht="15" customHeight="1" x14ac:dyDescent="0.25">
      <c r="A161" s="173" t="s">
        <v>84</v>
      </c>
      <c r="B161" s="174"/>
      <c r="C161" s="175"/>
      <c r="D161" s="74" t="s">
        <v>85</v>
      </c>
      <c r="E161" s="4"/>
      <c r="F161" s="4"/>
      <c r="G161" s="4"/>
    </row>
    <row r="162" spans="1:7" s="27" customFormat="1" ht="36" customHeight="1" x14ac:dyDescent="0.25">
      <c r="A162" s="176">
        <v>4</v>
      </c>
      <c r="B162" s="177"/>
      <c r="C162" s="178"/>
      <c r="D162" s="81" t="s">
        <v>17</v>
      </c>
      <c r="E162" s="26">
        <v>3000</v>
      </c>
      <c r="F162" s="26">
        <v>21000</v>
      </c>
      <c r="G162" s="26">
        <v>53000</v>
      </c>
    </row>
    <row r="163" spans="1:7" s="25" customFormat="1" ht="30.75" customHeight="1" x14ac:dyDescent="0.25">
      <c r="A163" s="179">
        <v>42</v>
      </c>
      <c r="B163" s="180"/>
      <c r="C163" s="181"/>
      <c r="D163" s="125" t="s">
        <v>29</v>
      </c>
      <c r="E163" s="126">
        <v>3000</v>
      </c>
      <c r="F163" s="126">
        <v>21000</v>
      </c>
      <c r="G163" s="126">
        <v>24000</v>
      </c>
    </row>
    <row r="164" spans="1:7" s="25" customFormat="1" ht="30.75" customHeight="1" x14ac:dyDescent="0.25">
      <c r="A164" s="120">
        <v>421</v>
      </c>
      <c r="B164" s="121"/>
      <c r="C164" s="122"/>
      <c r="D164" s="123" t="s">
        <v>173</v>
      </c>
      <c r="E164" s="124">
        <v>500</v>
      </c>
      <c r="F164" s="124">
        <v>-500</v>
      </c>
      <c r="G164" s="124"/>
    </row>
    <row r="165" spans="1:7" s="193" customFormat="1" ht="30.75" customHeight="1" x14ac:dyDescent="0.25">
      <c r="A165" s="189"/>
      <c r="B165" s="190">
        <v>3232</v>
      </c>
      <c r="C165" s="191"/>
      <c r="D165" s="192" t="s">
        <v>66</v>
      </c>
      <c r="E165" s="188"/>
      <c r="F165" s="188"/>
      <c r="G165" s="188">
        <v>29000</v>
      </c>
    </row>
    <row r="166" spans="1:7" s="25" customFormat="1" ht="23.25" customHeight="1" x14ac:dyDescent="0.25">
      <c r="A166" s="82"/>
      <c r="B166" s="83">
        <v>4219</v>
      </c>
      <c r="C166" s="84"/>
      <c r="D166" s="78" t="s">
        <v>174</v>
      </c>
      <c r="E166" s="4">
        <v>500</v>
      </c>
      <c r="F166" s="4">
        <v>-500</v>
      </c>
      <c r="G166" s="4"/>
    </row>
    <row r="167" spans="1:7" s="25" customFormat="1" ht="30.75" customHeight="1" x14ac:dyDescent="0.25">
      <c r="A167" s="120">
        <v>422</v>
      </c>
      <c r="B167" s="121"/>
      <c r="C167" s="122"/>
      <c r="D167" s="123" t="s">
        <v>168</v>
      </c>
      <c r="E167" s="124">
        <v>2500</v>
      </c>
      <c r="F167" s="124">
        <v>21500</v>
      </c>
      <c r="G167" s="124">
        <v>24000</v>
      </c>
    </row>
    <row r="168" spans="1:7" s="25" customFormat="1" ht="18.75" customHeight="1" x14ac:dyDescent="0.25">
      <c r="A168" s="82"/>
      <c r="B168" s="83">
        <v>4221</v>
      </c>
      <c r="C168" s="84"/>
      <c r="D168" s="78" t="s">
        <v>41</v>
      </c>
      <c r="E168" s="4">
        <v>2500</v>
      </c>
      <c r="F168" s="4">
        <v>21350</v>
      </c>
      <c r="G168" s="4">
        <v>24000</v>
      </c>
    </row>
    <row r="169" spans="1:7" s="25" customFormat="1" ht="20.25" customHeight="1" x14ac:dyDescent="0.25">
      <c r="A169" s="82"/>
      <c r="B169" s="83">
        <v>4222</v>
      </c>
      <c r="C169" s="84"/>
      <c r="D169" s="78" t="s">
        <v>175</v>
      </c>
      <c r="E169" s="4"/>
      <c r="F169" s="4"/>
      <c r="G169" s="4"/>
    </row>
    <row r="170" spans="1:7" s="25" customFormat="1" ht="20.25" customHeight="1" x14ac:dyDescent="0.25">
      <c r="A170" s="82"/>
      <c r="B170" s="83">
        <v>4225</v>
      </c>
      <c r="C170" s="84"/>
      <c r="D170" s="78" t="s">
        <v>101</v>
      </c>
      <c r="E170" s="4"/>
      <c r="F170" s="4">
        <v>150</v>
      </c>
      <c r="G170" s="4"/>
    </row>
    <row r="171" spans="1:7" s="25" customFormat="1" ht="23.25" customHeight="1" x14ac:dyDescent="0.25">
      <c r="A171" s="82"/>
      <c r="B171" s="83">
        <v>4226</v>
      </c>
      <c r="C171" s="84"/>
      <c r="D171" s="78" t="s">
        <v>169</v>
      </c>
      <c r="E171" s="4"/>
      <c r="F171" s="4"/>
      <c r="G171" s="4"/>
    </row>
    <row r="172" spans="1:7" s="25" customFormat="1" ht="23.25" customHeight="1" x14ac:dyDescent="0.25">
      <c r="A172" s="127">
        <v>45</v>
      </c>
      <c r="B172" s="128"/>
      <c r="C172" s="129"/>
      <c r="D172" s="125" t="s">
        <v>99</v>
      </c>
      <c r="E172" s="126"/>
      <c r="F172" s="126"/>
      <c r="G172" s="126"/>
    </row>
    <row r="173" spans="1:7" s="27" customFormat="1" x14ac:dyDescent="0.25">
      <c r="A173" s="173" t="s">
        <v>102</v>
      </c>
      <c r="B173" s="174"/>
      <c r="C173" s="175"/>
      <c r="D173" s="35" t="s">
        <v>35</v>
      </c>
      <c r="E173" s="4"/>
      <c r="F173" s="4"/>
      <c r="G173" s="4"/>
    </row>
    <row r="174" spans="1:7" s="27" customFormat="1" ht="25.5" x14ac:dyDescent="0.25">
      <c r="A174" s="176">
        <v>4</v>
      </c>
      <c r="B174" s="177"/>
      <c r="C174" s="178"/>
      <c r="D174" s="81" t="s">
        <v>17</v>
      </c>
      <c r="E174" s="26">
        <v>1500</v>
      </c>
      <c r="F174" s="26">
        <v>-900</v>
      </c>
      <c r="G174" s="26">
        <v>600</v>
      </c>
    </row>
    <row r="175" spans="1:7" s="25" customFormat="1" ht="25.5" x14ac:dyDescent="0.25">
      <c r="A175" s="130">
        <v>42</v>
      </c>
      <c r="B175" s="131"/>
      <c r="C175" s="125"/>
      <c r="D175" s="125" t="s">
        <v>29</v>
      </c>
      <c r="E175" s="126">
        <v>1500</v>
      </c>
      <c r="F175" s="126">
        <v>-900</v>
      </c>
      <c r="G175" s="126">
        <v>600</v>
      </c>
    </row>
    <row r="176" spans="1:7" s="25" customFormat="1" x14ac:dyDescent="0.25">
      <c r="A176" s="132">
        <v>422</v>
      </c>
      <c r="B176" s="133"/>
      <c r="C176" s="123"/>
      <c r="D176" s="123" t="s">
        <v>168</v>
      </c>
      <c r="E176" s="124">
        <v>1500</v>
      </c>
      <c r="F176" s="124">
        <v>-900</v>
      </c>
      <c r="G176" s="124">
        <v>600</v>
      </c>
    </row>
    <row r="177" spans="1:7" s="25" customFormat="1" ht="18.75" customHeight="1" x14ac:dyDescent="0.25">
      <c r="A177" s="82"/>
      <c r="B177" s="83">
        <v>4221</v>
      </c>
      <c r="C177" s="84"/>
      <c r="D177" s="78" t="s">
        <v>41</v>
      </c>
      <c r="E177" s="4">
        <v>1500</v>
      </c>
      <c r="F177" s="4">
        <v>-900</v>
      </c>
      <c r="G177" s="4">
        <v>600</v>
      </c>
    </row>
    <row r="178" spans="1:7" s="27" customFormat="1" ht="15" customHeight="1" x14ac:dyDescent="0.25">
      <c r="A178" s="41" t="s">
        <v>98</v>
      </c>
      <c r="B178" s="41"/>
      <c r="C178" s="42"/>
      <c r="D178" s="42"/>
      <c r="E178" s="43">
        <v>1071300</v>
      </c>
      <c r="F178" s="43">
        <f>F174+F162+F153+F144+F136+F112+F88+F66+F73+F52+F40+F9</f>
        <v>333861</v>
      </c>
      <c r="G178" s="43">
        <f>G174+G162+G153+G144+G136+G112+G88+G73+G66+G52+G40+G9</f>
        <v>1405161</v>
      </c>
    </row>
    <row r="180" spans="1:7" s="27" customFormat="1" x14ac:dyDescent="0.25"/>
    <row r="181" spans="1:7" s="25" customFormat="1" x14ac:dyDescent="0.25"/>
    <row r="183" spans="1:7" s="27" customFormat="1" x14ac:dyDescent="0.25"/>
    <row r="184" spans="1:7" s="24" customFormat="1" x14ac:dyDescent="0.25"/>
    <row r="185" spans="1:7" s="25" customFormat="1" x14ac:dyDescent="0.25"/>
    <row r="186" spans="1:7" s="27" customFormat="1" x14ac:dyDescent="0.25"/>
    <row r="187" spans="1:7" s="24" customFormat="1" x14ac:dyDescent="0.25"/>
    <row r="188" spans="1:7" s="25" customFormat="1" x14ac:dyDescent="0.25"/>
    <row r="189" spans="1:7" s="25" customFormat="1" x14ac:dyDescent="0.25"/>
  </sheetData>
  <mergeCells count="40">
    <mergeCell ref="A1:G1"/>
    <mergeCell ref="A3:G3"/>
    <mergeCell ref="A5:C5"/>
    <mergeCell ref="A174:C174"/>
    <mergeCell ref="A64:C64"/>
    <mergeCell ref="A65:C65"/>
    <mergeCell ref="A63:C63"/>
    <mergeCell ref="A6:C6"/>
    <mergeCell ref="A7:C7"/>
    <mergeCell ref="A8:C8"/>
    <mergeCell ref="A9:C9"/>
    <mergeCell ref="A145:C145"/>
    <mergeCell ref="A173:C173"/>
    <mergeCell ref="A72:C72"/>
    <mergeCell ref="A10:C10"/>
    <mergeCell ref="A141:C141"/>
    <mergeCell ref="A143:C143"/>
    <mergeCell ref="A144:C144"/>
    <mergeCell ref="A111:C111"/>
    <mergeCell ref="A70:C70"/>
    <mergeCell ref="A71:C71"/>
    <mergeCell ref="A77:C77"/>
    <mergeCell ref="A78:C78"/>
    <mergeCell ref="A79:C79"/>
    <mergeCell ref="A161:C161"/>
    <mergeCell ref="A162:C162"/>
    <mergeCell ref="A163:C163"/>
    <mergeCell ref="A38:C38"/>
    <mergeCell ref="A39:C39"/>
    <mergeCell ref="A51:C51"/>
    <mergeCell ref="A160:C160"/>
    <mergeCell ref="A135:C135"/>
    <mergeCell ref="A154:C154"/>
    <mergeCell ref="A152:C152"/>
    <mergeCell ref="A153:C153"/>
    <mergeCell ref="A85:C85"/>
    <mergeCell ref="A86:C86"/>
    <mergeCell ref="A87:C87"/>
    <mergeCell ref="A98:C98"/>
    <mergeCell ref="A142:C142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klasi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 </cp:lastModifiedBy>
  <cp:lastPrinted>2024-11-22T09:40:49Z</cp:lastPrinted>
  <dcterms:created xsi:type="dcterms:W3CDTF">2022-08-12T12:51:27Z</dcterms:created>
  <dcterms:modified xsi:type="dcterms:W3CDTF">2024-11-25T07:47:51Z</dcterms:modified>
</cp:coreProperties>
</file>