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racunovodstvo2\Desktop\ŠTEFANIJA\FINANCIJSKI IZVJEŠTAJI\2025\30.6.2025\"/>
    </mc:Choice>
  </mc:AlternateContent>
  <xr:revisionPtr revIDLastSave="0" documentId="13_ncr:1_{7DE5F639-482F-47D2-A477-05DE801D9C12}"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200" windowHeight="1117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c r="F334" i="9"/>
  <c r="H333" i="9"/>
  <c r="G333" i="9"/>
  <c r="F333" i="9"/>
  <c r="E333" i="9"/>
  <c r="B333" i="9"/>
  <c r="H332" i="9"/>
  <c r="G332" i="9"/>
  <c r="F332" i="9"/>
  <c r="E332" i="9"/>
  <c r="B332" i="9" s="1"/>
  <c r="H331" i="9"/>
  <c r="E331" i="9" s="1"/>
  <c r="B331" i="9" s="1"/>
  <c r="G331" i="9"/>
  <c r="F331" i="9"/>
  <c r="H330" i="9"/>
  <c r="G330" i="9"/>
  <c r="F330" i="9"/>
  <c r="E330" i="9"/>
  <c r="B330" i="9" s="1"/>
  <c r="H329" i="9"/>
  <c r="G329" i="9"/>
  <c r="F329" i="9"/>
  <c r="E329" i="9"/>
  <c r="B329" i="9" s="1"/>
  <c r="H328" i="9"/>
  <c r="E328" i="9" s="1"/>
  <c r="B328" i="9" s="1"/>
  <c r="G328" i="9"/>
  <c r="F328" i="9"/>
  <c r="H327" i="9"/>
  <c r="E327" i="9" s="1"/>
  <c r="B327" i="9" s="1"/>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E320" i="9" s="1"/>
  <c r="B320" i="9" s="1"/>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E312" i="9" s="1"/>
  <c r="B312" i="9" s="1"/>
  <c r="G312" i="9"/>
  <c r="F312" i="9"/>
  <c r="H311" i="9"/>
  <c r="G311" i="9"/>
  <c r="F311" i="9"/>
  <c r="E311" i="9"/>
  <c r="B311" i="9" s="1"/>
  <c r="F310" i="9"/>
  <c r="F309" i="9"/>
  <c r="F308" i="9"/>
  <c r="H307" i="9"/>
  <c r="E307" i="9" s="1"/>
  <c r="B307" i="9" s="1"/>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G111" i="9"/>
  <c r="F111" i="9"/>
  <c r="E111" i="9"/>
  <c r="B111" i="9" s="1"/>
  <c r="H110" i="9"/>
  <c r="E110" i="9" s="1"/>
  <c r="G110" i="9"/>
  <c r="F110" i="9"/>
  <c r="H109" i="9"/>
  <c r="G109" i="9"/>
  <c r="F109" i="9"/>
  <c r="E109" i="9"/>
  <c r="B109" i="9" s="1"/>
  <c r="H108" i="9"/>
  <c r="E108" i="9" s="1"/>
  <c r="G108" i="9"/>
  <c r="F108" i="9"/>
  <c r="H107" i="9"/>
  <c r="G107" i="9"/>
  <c r="F107" i="9"/>
  <c r="E107" i="9"/>
  <c r="B107" i="9" s="1"/>
  <c r="H106" i="9"/>
  <c r="E106" i="9" s="1"/>
  <c r="G106" i="9"/>
  <c r="F106" i="9"/>
  <c r="H105" i="9"/>
  <c r="G105" i="9"/>
  <c r="F105" i="9"/>
  <c r="E105" i="9"/>
  <c r="B105" i="9" s="1"/>
  <c r="H104" i="9"/>
  <c r="E104" i="9" s="1"/>
  <c r="G104" i="9"/>
  <c r="F104" i="9"/>
  <c r="H103" i="9"/>
  <c r="G103" i="9"/>
  <c r="F103" i="9"/>
  <c r="E103" i="9"/>
  <c r="B103" i="9" s="1"/>
  <c r="H102" i="9"/>
  <c r="E102" i="9" s="1"/>
  <c r="G102" i="9"/>
  <c r="F102" i="9"/>
  <c r="H101" i="9"/>
  <c r="G101" i="9"/>
  <c r="F101" i="9"/>
  <c r="E101" i="9"/>
  <c r="B101" i="9" s="1"/>
  <c r="H100" i="9"/>
  <c r="E100" i="9" s="1"/>
  <c r="G100" i="9"/>
  <c r="F100" i="9"/>
  <c r="H99" i="9"/>
  <c r="G99" i="9"/>
  <c r="F99" i="9"/>
  <c r="E99" i="9"/>
  <c r="B99" i="9" s="1"/>
  <c r="H98" i="9"/>
  <c r="E98" i="9" s="1"/>
  <c r="G98" i="9"/>
  <c r="F98" i="9"/>
  <c r="H97" i="9"/>
  <c r="G97" i="9"/>
  <c r="F97" i="9"/>
  <c r="E97" i="9"/>
  <c r="B97" i="9" s="1"/>
  <c r="H96" i="9"/>
  <c r="E96" i="9" s="1"/>
  <c r="G96" i="9"/>
  <c r="F96" i="9"/>
  <c r="H95" i="9"/>
  <c r="G95" i="9"/>
  <c r="F95" i="9"/>
  <c r="E95" i="9"/>
  <c r="B95" i="9" s="1"/>
  <c r="H94" i="9"/>
  <c r="E94" i="9" s="1"/>
  <c r="G94" i="9"/>
  <c r="F94" i="9"/>
  <c r="H93" i="9"/>
  <c r="G93" i="9"/>
  <c r="F93" i="9"/>
  <c r="E93" i="9"/>
  <c r="B93" i="9" s="1"/>
  <c r="H92" i="9"/>
  <c r="E92" i="9" s="1"/>
  <c r="G92" i="9"/>
  <c r="F92" i="9"/>
  <c r="H91" i="9"/>
  <c r="G91" i="9"/>
  <c r="F91" i="9"/>
  <c r="E91" i="9"/>
  <c r="B91" i="9" s="1"/>
  <c r="H90" i="9"/>
  <c r="E90" i="9" s="1"/>
  <c r="G90" i="9"/>
  <c r="F90" i="9"/>
  <c r="H89" i="9"/>
  <c r="G89" i="9"/>
  <c r="F89" i="9"/>
  <c r="E89" i="9"/>
  <c r="B89" i="9" s="1"/>
  <c r="H88" i="9"/>
  <c r="E88" i="9" s="1"/>
  <c r="G88" i="9"/>
  <c r="F88" i="9"/>
  <c r="H87" i="9"/>
  <c r="G87" i="9"/>
  <c r="F87" i="9"/>
  <c r="E87" i="9"/>
  <c r="B87" i="9" s="1"/>
  <c r="H86" i="9"/>
  <c r="E86" i="9" s="1"/>
  <c r="G86" i="9"/>
  <c r="F86" i="9"/>
  <c r="H85" i="9"/>
  <c r="G85" i="9"/>
  <c r="F85" i="9"/>
  <c r="E85" i="9"/>
  <c r="B85" i="9" s="1"/>
  <c r="H84" i="9"/>
  <c r="E84" i="9" s="1"/>
  <c r="G84" i="9"/>
  <c r="F84" i="9"/>
  <c r="H83" i="9"/>
  <c r="E83" i="9" s="1"/>
  <c r="B83" i="9" s="1"/>
  <c r="G83" i="9"/>
  <c r="F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B67" i="9" s="1"/>
  <c r="G67" i="9"/>
  <c r="F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B57" i="9" s="1"/>
  <c r="G57" i="9"/>
  <c r="F57" i="9"/>
  <c r="H56" i="9"/>
  <c r="E56" i="9" s="1"/>
  <c r="B56" i="9" s="1"/>
  <c r="G56" i="9"/>
  <c r="F56" i="9"/>
  <c r="H55" i="9"/>
  <c r="E55" i="9" s="1"/>
  <c r="G55" i="9"/>
  <c r="F55" i="9"/>
  <c r="B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G47" i="9"/>
  <c r="F47" i="9"/>
  <c r="B47" i="9"/>
  <c r="H46" i="9"/>
  <c r="E46" i="9" s="1"/>
  <c r="B46" i="9" s="1"/>
  <c r="G46" i="9"/>
  <c r="F46" i="9"/>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E37" i="9" s="1"/>
  <c r="B37" i="9" s="1"/>
  <c r="G37" i="9"/>
  <c r="F37" i="9"/>
  <c r="H36" i="9"/>
  <c r="G36" i="9"/>
  <c r="F36" i="9"/>
  <c r="H35" i="9"/>
  <c r="E35" i="9" s="1"/>
  <c r="B35" i="9" s="1"/>
  <c r="G35" i="9"/>
  <c r="F35" i="9"/>
  <c r="H34" i="9"/>
  <c r="E34" i="9" s="1"/>
  <c r="B34" i="9" s="1"/>
  <c r="G34" i="9"/>
  <c r="F34" i="9"/>
  <c r="H33" i="9"/>
  <c r="E33" i="9" s="1"/>
  <c r="G33" i="9"/>
  <c r="F33" i="9"/>
  <c r="B33" i="9"/>
  <c r="H32" i="9"/>
  <c r="G32" i="9"/>
  <c r="F32" i="9"/>
  <c r="E32" i="9"/>
  <c r="B32" i="9" s="1"/>
  <c r="H31" i="9"/>
  <c r="E31" i="9" s="1"/>
  <c r="B31" i="9" s="1"/>
  <c r="G31" i="9"/>
  <c r="F31" i="9"/>
  <c r="H30" i="9"/>
  <c r="G30" i="9"/>
  <c r="F30" i="9"/>
  <c r="E30" i="9"/>
  <c r="B30" i="9" s="1"/>
  <c r="H29" i="9"/>
  <c r="E29" i="9" s="1"/>
  <c r="G29" i="9"/>
  <c r="F29" i="9"/>
  <c r="B29" i="9"/>
  <c r="H28" i="9"/>
  <c r="G28" i="9"/>
  <c r="F28" i="9"/>
  <c r="E28" i="9"/>
  <c r="B28" i="9" s="1"/>
  <c r="H27" i="9"/>
  <c r="E27" i="9" s="1"/>
  <c r="G27" i="9"/>
  <c r="F27" i="9"/>
  <c r="B27" i="9"/>
  <c r="H26" i="9"/>
  <c r="E26" i="9" s="1"/>
  <c r="B26" i="9" s="1"/>
  <c r="G26" i="9"/>
  <c r="F26" i="9"/>
  <c r="H25" i="9"/>
  <c r="E25" i="9" s="1"/>
  <c r="G25" i="9"/>
  <c r="F25" i="9"/>
  <c r="B25" i="9"/>
  <c r="F24" i="9"/>
  <c r="F4" i="9"/>
  <c r="O3" i="9"/>
  <c r="G296" i="9" s="1"/>
  <c r="E296" i="9" s="1"/>
  <c r="B296" i="9" s="1"/>
  <c r="I3" i="9"/>
  <c r="H3" i="9"/>
  <c r="G3" i="9"/>
  <c r="D104" i="8"/>
  <c r="D97" i="8"/>
  <c r="D92" i="8"/>
  <c r="D87" i="8"/>
  <c r="D82" i="8"/>
  <c r="D77" i="8"/>
  <c r="D72" i="8"/>
  <c r="D67" i="8"/>
  <c r="D62" i="8"/>
  <c r="D57" i="8"/>
  <c r="D52" i="8"/>
  <c r="D51" i="8"/>
  <c r="D46" i="8"/>
  <c r="D45" i="8"/>
  <c r="C1622" i="1" s="1"/>
  <c r="G1622" i="1" s="1"/>
  <c r="D37" i="8"/>
  <c r="D27" i="8"/>
  <c r="D25" i="8" s="1"/>
  <c r="C1602"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E99" i="6"/>
  <c r="D99" i="6"/>
  <c r="D89" i="6" s="1"/>
  <c r="F98" i="6"/>
  <c r="F97" i="6"/>
  <c r="F96" i="6"/>
  <c r="F95" i="6"/>
  <c r="E94" i="6"/>
  <c r="D94" i="6"/>
  <c r="F94" i="6" s="1"/>
  <c r="F93" i="6"/>
  <c r="F92" i="6"/>
  <c r="F91" i="6"/>
  <c r="E90" i="6"/>
  <c r="E89" i="6" s="1"/>
  <c r="D90" i="6"/>
  <c r="F90" i="6" s="1"/>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F254" i="5"/>
  <c r="F253" i="5"/>
  <c r="E252" i="5"/>
  <c r="E251" i="5" s="1"/>
  <c r="D252" i="5"/>
  <c r="F252" i="5" s="1"/>
  <c r="F251" i="5"/>
  <c r="D251" i="5"/>
  <c r="H24"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D203"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E119" i="5"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71" i="5" s="1"/>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D629" i="4" s="1"/>
  <c r="F632" i="4"/>
  <c r="F631" i="4"/>
  <c r="E630" i="4"/>
  <c r="D630" i="4"/>
  <c r="F630" i="4" s="1"/>
  <c r="F628" i="4"/>
  <c r="F627" i="4"/>
  <c r="F626" i="4"/>
  <c r="F625" i="4"/>
  <c r="F624" i="4"/>
  <c r="F623" i="4"/>
  <c r="F622" i="4"/>
  <c r="E621" i="4"/>
  <c r="D621" i="4"/>
  <c r="D597"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E603" i="4"/>
  <c r="D603" i="4"/>
  <c r="F603" i="4" s="1"/>
  <c r="F602" i="4"/>
  <c r="F601" i="4"/>
  <c r="F600" i="4"/>
  <c r="F599" i="4"/>
  <c r="E598" i="4"/>
  <c r="E597" i="4" s="1"/>
  <c r="D598" i="4"/>
  <c r="F598" i="4" s="1"/>
  <c r="F597" i="4"/>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D479" i="4" s="1"/>
  <c r="F479"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E140" i="4"/>
  <c r="F139" i="4"/>
  <c r="F138" i="4"/>
  <c r="F137" i="4"/>
  <c r="F136" i="4"/>
  <c r="E135" i="4"/>
  <c r="D135" i="4"/>
  <c r="D134" i="4" s="1"/>
  <c r="E134" i="4"/>
  <c r="F133" i="4"/>
  <c r="F132" i="4"/>
  <c r="F131" i="4"/>
  <c r="F130" i="4"/>
  <c r="E129" i="4"/>
  <c r="D129" i="4"/>
  <c r="F129" i="4" s="1"/>
  <c r="F128" i="4"/>
  <c r="F127" i="4"/>
  <c r="E126" i="4"/>
  <c r="E125" i="4" s="1"/>
  <c r="D126" i="4"/>
  <c r="F125" i="4"/>
  <c r="D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D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H27" i="3"/>
  <c r="G27" i="3"/>
  <c r="B27" i="3"/>
  <c r="G26" i="3"/>
  <c r="B26" i="3"/>
  <c r="I24"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G1684" i="1" s="1"/>
  <c r="C1683" i="1"/>
  <c r="H1683" i="1" s="1"/>
  <c r="H1682" i="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C1670" i="1"/>
  <c r="G1670" i="1" s="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G1633" i="1"/>
  <c r="C1633" i="1"/>
  <c r="H1633" i="1" s="1"/>
  <c r="H1632" i="1"/>
  <c r="C1632" i="1"/>
  <c r="G1632" i="1" s="1"/>
  <c r="G1631" i="1"/>
  <c r="C1631" i="1"/>
  <c r="H1631" i="1" s="1"/>
  <c r="H1630" i="1"/>
  <c r="C1630" i="1"/>
  <c r="G1630" i="1" s="1"/>
  <c r="G1629" i="1"/>
  <c r="C1629" i="1"/>
  <c r="H1629" i="1" s="1"/>
  <c r="H1628" i="1"/>
  <c r="C1628" i="1"/>
  <c r="G1628" i="1" s="1"/>
  <c r="G1627" i="1"/>
  <c r="C1627" i="1"/>
  <c r="H1627" i="1" s="1"/>
  <c r="H1626" i="1"/>
  <c r="C1626" i="1"/>
  <c r="G1626" i="1" s="1"/>
  <c r="G1625" i="1"/>
  <c r="C1625" i="1"/>
  <c r="H1625" i="1" s="1"/>
  <c r="H1624" i="1"/>
  <c r="C1624" i="1"/>
  <c r="G1624" i="1" s="1"/>
  <c r="G1623" i="1"/>
  <c r="C1623" i="1"/>
  <c r="H1623" i="1" s="1"/>
  <c r="C1620" i="1"/>
  <c r="G1619" i="1"/>
  <c r="C1619" i="1"/>
  <c r="H1619" i="1" s="1"/>
  <c r="C1618" i="1"/>
  <c r="G1617" i="1"/>
  <c r="C1617" i="1"/>
  <c r="H1617" i="1" s="1"/>
  <c r="C1616" i="1"/>
  <c r="G1615" i="1"/>
  <c r="C1615" i="1"/>
  <c r="H1615" i="1" s="1"/>
  <c r="C1614" i="1"/>
  <c r="C1613" i="1"/>
  <c r="H1613" i="1" s="1"/>
  <c r="C1612" i="1"/>
  <c r="G1611" i="1"/>
  <c r="C1611" i="1"/>
  <c r="H1611" i="1" s="1"/>
  <c r="C1610" i="1"/>
  <c r="G1609" i="1"/>
  <c r="C1609" i="1"/>
  <c r="H1609" i="1" s="1"/>
  <c r="C1608" i="1"/>
  <c r="G1607" i="1"/>
  <c r="C1607" i="1"/>
  <c r="H1607" i="1" s="1"/>
  <c r="C1606" i="1"/>
  <c r="C1605" i="1"/>
  <c r="H1605" i="1" s="1"/>
  <c r="G1603" i="1"/>
  <c r="C1603" i="1"/>
  <c r="H1603" i="1" s="1"/>
  <c r="G1601" i="1"/>
  <c r="C1601" i="1"/>
  <c r="H1601" i="1" s="1"/>
  <c r="C1600" i="1"/>
  <c r="G1599" i="1"/>
  <c r="C1599" i="1"/>
  <c r="H1599" i="1" s="1"/>
  <c r="C1598" i="1"/>
  <c r="G1597" i="1"/>
  <c r="C1597" i="1"/>
  <c r="H1597" i="1" s="1"/>
  <c r="C1596" i="1"/>
  <c r="G1595" i="1"/>
  <c r="C1595" i="1"/>
  <c r="H1595" i="1" s="1"/>
  <c r="C1594" i="1"/>
  <c r="C1593" i="1"/>
  <c r="H1593" i="1" s="1"/>
  <c r="C1592" i="1"/>
  <c r="G1591" i="1"/>
  <c r="C1591" i="1"/>
  <c r="H1591" i="1" s="1"/>
  <c r="C1590" i="1"/>
  <c r="G1589" i="1"/>
  <c r="C1589" i="1"/>
  <c r="H1589" i="1" s="1"/>
  <c r="C1588" i="1"/>
  <c r="G1587" i="1"/>
  <c r="C1587" i="1"/>
  <c r="H1587" i="1" s="1"/>
  <c r="C1586" i="1"/>
  <c r="H1584" i="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C1546" i="1"/>
  <c r="J1545" i="1"/>
  <c r="D1545" i="1"/>
  <c r="H1545" i="1" s="1"/>
  <c r="C1545" i="1"/>
  <c r="D1544" i="1"/>
  <c r="C1544" i="1"/>
  <c r="J1543" i="1"/>
  <c r="D1543" i="1"/>
  <c r="H1543" i="1" s="1"/>
  <c r="C1543" i="1"/>
  <c r="D1542" i="1"/>
  <c r="C1542" i="1"/>
  <c r="J1541" i="1"/>
  <c r="D1541" i="1"/>
  <c r="H1541" i="1" s="1"/>
  <c r="C1541" i="1"/>
  <c r="H1540" i="1"/>
  <c r="D1540" i="1"/>
  <c r="C1540" i="1"/>
  <c r="G1540" i="1" s="1"/>
  <c r="D1539" i="1"/>
  <c r="H1539" i="1" s="1"/>
  <c r="C1539" i="1"/>
  <c r="H1538" i="1"/>
  <c r="D1538" i="1"/>
  <c r="C1538" i="1"/>
  <c r="G1538" i="1" s="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D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D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D1474" i="1"/>
  <c r="C1474" i="1"/>
  <c r="G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G1347" i="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D726" i="1"/>
  <c r="H726" i="1" s="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D678" i="1"/>
  <c r="H678" i="1" s="1"/>
  <c r="C678" i="1"/>
  <c r="D677" i="1"/>
  <c r="H677" i="1" s="1"/>
  <c r="C677" i="1"/>
  <c r="D676" i="1"/>
  <c r="H676" i="1" s="1"/>
  <c r="C676" i="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D646" i="1"/>
  <c r="H646" i="1" s="1"/>
  <c r="C646" i="1"/>
  <c r="D645" i="1"/>
  <c r="H645" i="1" s="1"/>
  <c r="C645" i="1"/>
  <c r="C642" i="1"/>
  <c r="D641" i="1"/>
  <c r="H641" i="1" s="1"/>
  <c r="C641" i="1"/>
  <c r="H636" i="1"/>
  <c r="D636" i="1"/>
  <c r="C636" i="1"/>
  <c r="G636" i="1" s="1"/>
  <c r="D635" i="1"/>
  <c r="H635" i="1" s="1"/>
  <c r="C635"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C588" i="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H537" i="1"/>
  <c r="D537" i="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H522" i="1"/>
  <c r="D522" i="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H513" i="1"/>
  <c r="D513" i="1"/>
  <c r="C513" i="1"/>
  <c r="G513" i="1" s="1"/>
  <c r="D512" i="1"/>
  <c r="H512" i="1" s="1"/>
  <c r="C512" i="1"/>
  <c r="G512" i="1" s="1"/>
  <c r="D511" i="1"/>
  <c r="H511" i="1" s="1"/>
  <c r="C511" i="1"/>
  <c r="G511" i="1" s="1"/>
  <c r="H510" i="1"/>
  <c r="D510" i="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H500" i="1"/>
  <c r="D500" i="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H491" i="1"/>
  <c r="D491" i="1"/>
  <c r="C491" i="1"/>
  <c r="G491" i="1" s="1"/>
  <c r="D490" i="1"/>
  <c r="H490" i="1" s="1"/>
  <c r="C490" i="1"/>
  <c r="G490" i="1" s="1"/>
  <c r="D489" i="1"/>
  <c r="H489" i="1" s="1"/>
  <c r="C489" i="1"/>
  <c r="G489" i="1" s="1"/>
  <c r="D488" i="1"/>
  <c r="H488" i="1" s="1"/>
  <c r="C488" i="1"/>
  <c r="G488" i="1" s="1"/>
  <c r="H487" i="1"/>
  <c r="D487" i="1"/>
  <c r="C487" i="1"/>
  <c r="G487" i="1" s="1"/>
  <c r="D486" i="1"/>
  <c r="H486" i="1" s="1"/>
  <c r="C486" i="1"/>
  <c r="G486" i="1" s="1"/>
  <c r="C485" i="1"/>
  <c r="D484" i="1"/>
  <c r="H484" i="1" s="1"/>
  <c r="C484" i="1"/>
  <c r="G484" i="1" s="1"/>
  <c r="H483" i="1"/>
  <c r="D483" i="1"/>
  <c r="C483" i="1"/>
  <c r="G483" i="1" s="1"/>
  <c r="D482" i="1"/>
  <c r="H482" i="1" s="1"/>
  <c r="C482" i="1"/>
  <c r="G482" i="1" s="1"/>
  <c r="D481" i="1"/>
  <c r="H481" i="1" s="1"/>
  <c r="C481" i="1"/>
  <c r="G481" i="1" s="1"/>
  <c r="D480" i="1"/>
  <c r="H480" i="1" s="1"/>
  <c r="C480" i="1"/>
  <c r="G480" i="1" s="1"/>
  <c r="D479" i="1"/>
  <c r="H479" i="1" s="1"/>
  <c r="C479" i="1"/>
  <c r="G479" i="1" s="1"/>
  <c r="H478" i="1"/>
  <c r="D478" i="1"/>
  <c r="C478" i="1"/>
  <c r="G478" i="1" s="1"/>
  <c r="D477" i="1"/>
  <c r="H477" i="1" s="1"/>
  <c r="C477" i="1"/>
  <c r="G477" i="1" s="1"/>
  <c r="D476" i="1"/>
  <c r="H476" i="1" s="1"/>
  <c r="C476" i="1"/>
  <c r="G476" i="1" s="1"/>
  <c r="D475" i="1"/>
  <c r="H475" i="1" s="1"/>
  <c r="C475" i="1"/>
  <c r="G475" i="1" s="1"/>
  <c r="D474" i="1"/>
  <c r="H474" i="1" s="1"/>
  <c r="C474" i="1"/>
  <c r="G474" i="1" s="1"/>
  <c r="C473" i="1"/>
  <c r="D472" i="1"/>
  <c r="H472" i="1" s="1"/>
  <c r="C472" i="1"/>
  <c r="G472" i="1" s="1"/>
  <c r="H471" i="1"/>
  <c r="D471" i="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H454" i="1"/>
  <c r="D454" i="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H441" i="1"/>
  <c r="D441" i="1"/>
  <c r="C441" i="1"/>
  <c r="G441" i="1" s="1"/>
  <c r="D440" i="1"/>
  <c r="H440" i="1" s="1"/>
  <c r="C440" i="1"/>
  <c r="G440" i="1" s="1"/>
  <c r="D439" i="1"/>
  <c r="H439" i="1" s="1"/>
  <c r="C439" i="1"/>
  <c r="G439" i="1" s="1"/>
  <c r="D438" i="1"/>
  <c r="H438" i="1" s="1"/>
  <c r="C438" i="1"/>
  <c r="G438" i="1" s="1"/>
  <c r="H437" i="1"/>
  <c r="D437" i="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C425" i="1"/>
  <c r="D423" i="1"/>
  <c r="H423" i="1" s="1"/>
  <c r="C423" i="1"/>
  <c r="D422" i="1"/>
  <c r="H422" i="1" s="1"/>
  <c r="C422" i="1"/>
  <c r="D421" i="1"/>
  <c r="H421" i="1" s="1"/>
  <c r="C421" i="1"/>
  <c r="D416" i="1"/>
  <c r="H416" i="1" s="1"/>
  <c r="C416" i="1"/>
  <c r="D415" i="1"/>
  <c r="H415" i="1" s="1"/>
  <c r="C415" i="1"/>
  <c r="H414" i="1"/>
  <c r="D414" i="1"/>
  <c r="C414" i="1"/>
  <c r="G414" i="1" s="1"/>
  <c r="D411" i="1"/>
  <c r="H411" i="1" s="1"/>
  <c r="C411" i="1"/>
  <c r="G411" i="1" s="1"/>
  <c r="D410" i="1"/>
  <c r="H410" i="1" s="1"/>
  <c r="C410" i="1"/>
  <c r="G410" i="1" s="1"/>
  <c r="D409" i="1"/>
  <c r="H409" i="1" s="1"/>
  <c r="C409" i="1"/>
  <c r="G409" i="1" s="1"/>
  <c r="D408" i="1"/>
  <c r="H408" i="1" s="1"/>
  <c r="C408" i="1"/>
  <c r="G408" i="1" s="1"/>
  <c r="H407" i="1"/>
  <c r="D407" i="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H399" i="1"/>
  <c r="D399" i="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H390" i="1"/>
  <c r="D390" i="1"/>
  <c r="C390" i="1"/>
  <c r="G390" i="1" s="1"/>
  <c r="D389" i="1"/>
  <c r="H389" i="1" s="1"/>
  <c r="C389" i="1"/>
  <c r="D388" i="1"/>
  <c r="H388" i="1" s="1"/>
  <c r="C388" i="1"/>
  <c r="H387" i="1"/>
  <c r="D387" i="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D378" i="1"/>
  <c r="H378" i="1" s="1"/>
  <c r="C378" i="1"/>
  <c r="G378" i="1" s="1"/>
  <c r="D377" i="1"/>
  <c r="H377" i="1" s="1"/>
  <c r="C377" i="1"/>
  <c r="H376" i="1"/>
  <c r="D376" i="1"/>
  <c r="C376" i="1"/>
  <c r="G376" i="1" s="1"/>
  <c r="D375" i="1"/>
  <c r="H375" i="1" s="1"/>
  <c r="C375" i="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7" i="1"/>
  <c r="H367" i="1" s="1"/>
  <c r="C367" i="1"/>
  <c r="G367" i="1" s="1"/>
  <c r="D366" i="1"/>
  <c r="H366" i="1" s="1"/>
  <c r="C366" i="1"/>
  <c r="G366" i="1" s="1"/>
  <c r="H365" i="1"/>
  <c r="D365" i="1"/>
  <c r="C365" i="1"/>
  <c r="G365" i="1" s="1"/>
  <c r="D364" i="1"/>
  <c r="H364" i="1" s="1"/>
  <c r="C364" i="1"/>
  <c r="G364" i="1" s="1"/>
  <c r="D363" i="1"/>
  <c r="H363" i="1" s="1"/>
  <c r="C363" i="1"/>
  <c r="G363" i="1" s="1"/>
  <c r="D362" i="1"/>
  <c r="H362" i="1" s="1"/>
  <c r="C362" i="1"/>
  <c r="G362" i="1" s="1"/>
  <c r="D361" i="1"/>
  <c r="H361" i="1" s="1"/>
  <c r="C361" i="1"/>
  <c r="G361" i="1" s="1"/>
  <c r="H360" i="1"/>
  <c r="D360" i="1"/>
  <c r="C360" i="1"/>
  <c r="G360" i="1" s="1"/>
  <c r="D359" i="1"/>
  <c r="H359" i="1" s="1"/>
  <c r="C359" i="1"/>
  <c r="G359" i="1" s="1"/>
  <c r="D358" i="1"/>
  <c r="H358" i="1" s="1"/>
  <c r="C358" i="1"/>
  <c r="G358" i="1" s="1"/>
  <c r="D357" i="1"/>
  <c r="H357" i="1" s="1"/>
  <c r="C357" i="1"/>
  <c r="G357" i="1" s="1"/>
  <c r="D356" i="1"/>
  <c r="H356" i="1" s="1"/>
  <c r="C356" i="1"/>
  <c r="G356" i="1" s="1"/>
  <c r="D354" i="1"/>
  <c r="H354" i="1" s="1"/>
  <c r="C354" i="1"/>
  <c r="G354" i="1" s="1"/>
  <c r="D353" i="1"/>
  <c r="H353" i="1" s="1"/>
  <c r="C353" i="1"/>
  <c r="G353" i="1" s="1"/>
  <c r="H352" i="1"/>
  <c r="D352" i="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H344" i="1"/>
  <c r="D344" i="1"/>
  <c r="C344" i="1"/>
  <c r="G344" i="1" s="1"/>
  <c r="D343" i="1"/>
  <c r="H343" i="1" s="1"/>
  <c r="C343" i="1"/>
  <c r="G343" i="1" s="1"/>
  <c r="D342" i="1"/>
  <c r="H342" i="1" s="1"/>
  <c r="C342" i="1"/>
  <c r="G342" i="1" s="1"/>
  <c r="H341" i="1"/>
  <c r="D341" i="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H333" i="1"/>
  <c r="D333" i="1"/>
  <c r="C333" i="1"/>
  <c r="G333" i="1" s="1"/>
  <c r="D332" i="1"/>
  <c r="H332" i="1" s="1"/>
  <c r="C332" i="1"/>
  <c r="G332" i="1" s="1"/>
  <c r="D331" i="1"/>
  <c r="H331" i="1" s="1"/>
  <c r="C331" i="1"/>
  <c r="G331" i="1" s="1"/>
  <c r="D330" i="1"/>
  <c r="H330" i="1" s="1"/>
  <c r="C330" i="1"/>
  <c r="G330" i="1" s="1"/>
  <c r="H329" i="1"/>
  <c r="D329" i="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H319" i="1"/>
  <c r="D319" i="1"/>
  <c r="C319" i="1"/>
  <c r="G319" i="1" s="1"/>
  <c r="D318" i="1"/>
  <c r="H318" i="1" s="1"/>
  <c r="C318" i="1"/>
  <c r="G318" i="1" s="1"/>
  <c r="D317" i="1"/>
  <c r="H317" i="1" s="1"/>
  <c r="C317" i="1"/>
  <c r="G317" i="1" s="1"/>
  <c r="D316" i="1"/>
  <c r="D315" i="1"/>
  <c r="H315" i="1" s="1"/>
  <c r="C315" i="1"/>
  <c r="G315" i="1" s="1"/>
  <c r="D314" i="1"/>
  <c r="H314" i="1" s="1"/>
  <c r="C314" i="1"/>
  <c r="G314" i="1" s="1"/>
  <c r="H313" i="1"/>
  <c r="D313" i="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2" i="1"/>
  <c r="H302" i="1" s="1"/>
  <c r="C302" i="1"/>
  <c r="D301" i="1"/>
  <c r="H301" i="1" s="1"/>
  <c r="C301" i="1"/>
  <c r="D300" i="1"/>
  <c r="H300" i="1" s="1"/>
  <c r="C300" i="1"/>
  <c r="D299" i="1"/>
  <c r="H299" i="1" s="1"/>
  <c r="C299" i="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H288" i="1"/>
  <c r="D288" i="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H276" i="1"/>
  <c r="D276" i="1"/>
  <c r="C276" i="1"/>
  <c r="G276" i="1" s="1"/>
  <c r="D275" i="1"/>
  <c r="H275" i="1" s="1"/>
  <c r="C275" i="1"/>
  <c r="G275" i="1" s="1"/>
  <c r="H274" i="1"/>
  <c r="D274" i="1"/>
  <c r="C274" i="1"/>
  <c r="G274" i="1" s="1"/>
  <c r="D273" i="1"/>
  <c r="H273" i="1" s="1"/>
  <c r="C273" i="1"/>
  <c r="G273" i="1" s="1"/>
  <c r="D272" i="1"/>
  <c r="H272" i="1" s="1"/>
  <c r="C272" i="1"/>
  <c r="G272" i="1" s="1"/>
  <c r="D271" i="1"/>
  <c r="H271" i="1" s="1"/>
  <c r="C271" i="1"/>
  <c r="D270" i="1"/>
  <c r="H270" i="1" s="1"/>
  <c r="C270" i="1"/>
  <c r="C269" i="1"/>
  <c r="D268" i="1"/>
  <c r="H268" i="1" s="1"/>
  <c r="C268" i="1"/>
  <c r="G268" i="1" s="1"/>
  <c r="D267" i="1"/>
  <c r="H267" i="1" s="1"/>
  <c r="C267" i="1"/>
  <c r="G267" i="1" s="1"/>
  <c r="D266" i="1"/>
  <c r="H266" i="1" s="1"/>
  <c r="C266" i="1"/>
  <c r="G266" i="1" s="1"/>
  <c r="D265" i="1"/>
  <c r="H265" i="1" s="1"/>
  <c r="C265" i="1"/>
  <c r="G265" i="1" s="1"/>
  <c r="H264" i="1"/>
  <c r="D264" i="1"/>
  <c r="C264" i="1"/>
  <c r="G264" i="1" s="1"/>
  <c r="D263" i="1"/>
  <c r="H263" i="1" s="1"/>
  <c r="C263" i="1"/>
  <c r="G263" i="1" s="1"/>
  <c r="D262" i="1"/>
  <c r="H262" i="1" s="1"/>
  <c r="C262" i="1"/>
  <c r="G262" i="1" s="1"/>
  <c r="H261" i="1"/>
  <c r="D261" i="1"/>
  <c r="C261" i="1"/>
  <c r="G261" i="1" s="1"/>
  <c r="D260" i="1"/>
  <c r="H260" i="1" s="1"/>
  <c r="C260" i="1"/>
  <c r="G260" i="1" s="1"/>
  <c r="D259" i="1"/>
  <c r="H259" i="1" s="1"/>
  <c r="C259" i="1"/>
  <c r="G259" i="1" s="1"/>
  <c r="D258" i="1"/>
  <c r="H258" i="1" s="1"/>
  <c r="C258" i="1"/>
  <c r="G258" i="1" s="1"/>
  <c r="D257" i="1"/>
  <c r="H257" i="1" s="1"/>
  <c r="C257" i="1"/>
  <c r="G257" i="1" s="1"/>
  <c r="H256" i="1"/>
  <c r="D256" i="1"/>
  <c r="C256" i="1"/>
  <c r="G256" i="1" s="1"/>
  <c r="D255" i="1"/>
  <c r="H255" i="1" s="1"/>
  <c r="C255" i="1"/>
  <c r="G255" i="1" s="1"/>
  <c r="D254" i="1"/>
  <c r="H254" i="1" s="1"/>
  <c r="C254" i="1"/>
  <c r="G254" i="1" s="1"/>
  <c r="D253" i="1"/>
  <c r="H253" i="1" s="1"/>
  <c r="C253" i="1"/>
  <c r="G253" i="1" s="1"/>
  <c r="D252" i="1"/>
  <c r="H252" i="1" s="1"/>
  <c r="C252" i="1"/>
  <c r="G252" i="1" s="1"/>
  <c r="H251" i="1"/>
  <c r="D251" i="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H243" i="1"/>
  <c r="D243" i="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H227" i="1"/>
  <c r="D227" i="1"/>
  <c r="C227" i="1"/>
  <c r="G227" i="1" s="1"/>
  <c r="D226" i="1"/>
  <c r="D225" i="1"/>
  <c r="H225" i="1" s="1"/>
  <c r="C225" i="1"/>
  <c r="G225" i="1" s="1"/>
  <c r="D224" i="1"/>
  <c r="H224" i="1" s="1"/>
  <c r="C224" i="1"/>
  <c r="G224" i="1" s="1"/>
  <c r="D223" i="1"/>
  <c r="H223" i="1" s="1"/>
  <c r="C223" i="1"/>
  <c r="G223" i="1" s="1"/>
  <c r="H222" i="1"/>
  <c r="D222" i="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D215" i="1"/>
  <c r="H215" i="1" s="1"/>
  <c r="C215" i="1"/>
  <c r="H214" i="1"/>
  <c r="D214" i="1"/>
  <c r="C214" i="1"/>
  <c r="G214" i="1" s="1"/>
  <c r="D213" i="1"/>
  <c r="H213" i="1" s="1"/>
  <c r="C213" i="1"/>
  <c r="D212" i="1"/>
  <c r="H212" i="1" s="1"/>
  <c r="C212" i="1"/>
  <c r="D211" i="1"/>
  <c r="H211" i="1" s="1"/>
  <c r="C211" i="1"/>
  <c r="G211" i="1" s="1"/>
  <c r="D210" i="1"/>
  <c r="H210" i="1" s="1"/>
  <c r="C210" i="1"/>
  <c r="G210" i="1" s="1"/>
  <c r="D209" i="1"/>
  <c r="H209" i="1" s="1"/>
  <c r="C209" i="1"/>
  <c r="G209" i="1" s="1"/>
  <c r="D208" i="1"/>
  <c r="H208" i="1" s="1"/>
  <c r="C208" i="1"/>
  <c r="G208" i="1" s="1"/>
  <c r="H207" i="1"/>
  <c r="D207" i="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D197" i="1"/>
  <c r="H197" i="1" s="1"/>
  <c r="C197" i="1"/>
  <c r="H196" i="1"/>
  <c r="D196" i="1"/>
  <c r="C196" i="1"/>
  <c r="G196" i="1" s="1"/>
  <c r="D195" i="1"/>
  <c r="H195" i="1" s="1"/>
  <c r="C195" i="1"/>
  <c r="D194" i="1"/>
  <c r="H194" i="1" s="1"/>
  <c r="C194" i="1"/>
  <c r="G194" i="1" s="1"/>
  <c r="D193" i="1"/>
  <c r="H193" i="1" s="1"/>
  <c r="C193" i="1"/>
  <c r="H192" i="1"/>
  <c r="D192" i="1"/>
  <c r="C192" i="1"/>
  <c r="G192" i="1" s="1"/>
  <c r="D191" i="1"/>
  <c r="H191" i="1" s="1"/>
  <c r="C191" i="1"/>
  <c r="D190" i="1"/>
  <c r="H190" i="1" s="1"/>
  <c r="C190" i="1"/>
  <c r="D189" i="1"/>
  <c r="H189" i="1" s="1"/>
  <c r="C189" i="1"/>
  <c r="H188" i="1"/>
  <c r="D188" i="1"/>
  <c r="C188" i="1"/>
  <c r="G188" i="1" s="1"/>
  <c r="D187" i="1"/>
  <c r="H187" i="1" s="1"/>
  <c r="C187" i="1"/>
  <c r="H186" i="1"/>
  <c r="D186" i="1"/>
  <c r="C186" i="1"/>
  <c r="G186" i="1" s="1"/>
  <c r="D185" i="1"/>
  <c r="H185" i="1" s="1"/>
  <c r="C185" i="1"/>
  <c r="H184" i="1"/>
  <c r="D184" i="1"/>
  <c r="C184" i="1"/>
  <c r="G184" i="1" s="1"/>
  <c r="D183" i="1"/>
  <c r="H183" i="1" s="1"/>
  <c r="C183" i="1"/>
  <c r="D182" i="1"/>
  <c r="H182" i="1" s="1"/>
  <c r="C182" i="1"/>
  <c r="D181" i="1"/>
  <c r="H181" i="1" s="1"/>
  <c r="C181" i="1"/>
  <c r="H180" i="1"/>
  <c r="D180" i="1"/>
  <c r="C180" i="1"/>
  <c r="G180" i="1" s="1"/>
  <c r="D179" i="1"/>
  <c r="H179" i="1" s="1"/>
  <c r="C179" i="1"/>
  <c r="D178" i="1"/>
  <c r="H178" i="1" s="1"/>
  <c r="C178" i="1"/>
  <c r="D177" i="1"/>
  <c r="H177" i="1" s="1"/>
  <c r="C177" i="1"/>
  <c r="H176" i="1"/>
  <c r="D176" i="1"/>
  <c r="C176" i="1"/>
  <c r="G176" i="1" s="1"/>
  <c r="D175" i="1"/>
  <c r="H175" i="1" s="1"/>
  <c r="C175" i="1"/>
  <c r="D174" i="1"/>
  <c r="H174" i="1" s="1"/>
  <c r="C174" i="1"/>
  <c r="D173" i="1"/>
  <c r="H173" i="1" s="1"/>
  <c r="C173" i="1"/>
  <c r="H172" i="1"/>
  <c r="D172" i="1"/>
  <c r="C172" i="1"/>
  <c r="G172" i="1" s="1"/>
  <c r="D171" i="1"/>
  <c r="H171" i="1" s="1"/>
  <c r="C171" i="1"/>
  <c r="H170" i="1"/>
  <c r="D170" i="1"/>
  <c r="C170" i="1"/>
  <c r="G170" i="1" s="1"/>
  <c r="D169" i="1"/>
  <c r="H169" i="1" s="1"/>
  <c r="C169" i="1"/>
  <c r="D168" i="1"/>
  <c r="H168" i="1" s="1"/>
  <c r="C168" i="1"/>
  <c r="D167" i="1"/>
  <c r="H167" i="1" s="1"/>
  <c r="C167" i="1"/>
  <c r="D166" i="1"/>
  <c r="H166" i="1" s="1"/>
  <c r="C166" i="1"/>
  <c r="D165" i="1"/>
  <c r="H165" i="1" s="1"/>
  <c r="C165" i="1"/>
  <c r="H164" i="1"/>
  <c r="D164" i="1"/>
  <c r="C164" i="1"/>
  <c r="G164" i="1" s="1"/>
  <c r="D163" i="1"/>
  <c r="H163" i="1" s="1"/>
  <c r="C163" i="1"/>
  <c r="H162" i="1"/>
  <c r="D162" i="1"/>
  <c r="C162" i="1"/>
  <c r="G162" i="1" s="1"/>
  <c r="D161" i="1"/>
  <c r="H161" i="1" s="1"/>
  <c r="C161" i="1"/>
  <c r="C160" i="1"/>
  <c r="D159" i="1"/>
  <c r="H159" i="1" s="1"/>
  <c r="C159" i="1"/>
  <c r="H158" i="1"/>
  <c r="D158" i="1"/>
  <c r="C158" i="1"/>
  <c r="G158" i="1" s="1"/>
  <c r="D157" i="1"/>
  <c r="H157" i="1" s="1"/>
  <c r="C157" i="1"/>
  <c r="D156" i="1"/>
  <c r="H156" i="1" s="1"/>
  <c r="C156" i="1"/>
  <c r="D155" i="1"/>
  <c r="H155" i="1" s="1"/>
  <c r="C155" i="1"/>
  <c r="D154" i="1"/>
  <c r="H154" i="1" s="1"/>
  <c r="C154" i="1"/>
  <c r="D153" i="1"/>
  <c r="H153" i="1" s="1"/>
  <c r="C153" i="1"/>
  <c r="H152" i="1"/>
  <c r="D152" i="1"/>
  <c r="C152" i="1"/>
  <c r="G152" i="1" s="1"/>
  <c r="D151" i="1"/>
  <c r="H151" i="1" s="1"/>
  <c r="C151" i="1"/>
  <c r="D150" i="1"/>
  <c r="H150" i="1" s="1"/>
  <c r="C150" i="1"/>
  <c r="C149" i="1"/>
  <c r="H147" i="1"/>
  <c r="D147" i="1"/>
  <c r="C147" i="1"/>
  <c r="G147"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D131" i="1"/>
  <c r="H131" i="1" s="1"/>
  <c r="C131" i="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D121" i="1"/>
  <c r="H121" i="1" s="1"/>
  <c r="C121" i="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D113" i="1"/>
  <c r="H113" i="1" s="1"/>
  <c r="C113" i="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D81" i="1"/>
  <c r="H81" i="1" s="1"/>
  <c r="C81" i="1"/>
  <c r="D80" i="1"/>
  <c r="H80" i="1" s="1"/>
  <c r="C80" i="1"/>
  <c r="C79" i="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C45" i="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G1605" i="1" l="1"/>
  <c r="E36" i="9"/>
  <c r="B36" i="9" s="1"/>
  <c r="E322" i="9"/>
  <c r="B322" i="9" s="1"/>
  <c r="E326" i="9"/>
  <c r="B326" i="9" s="1"/>
  <c r="H737" i="1"/>
  <c r="F236" i="9"/>
  <c r="E324" i="9"/>
  <c r="B324" i="9" s="1"/>
  <c r="G1683" i="1"/>
  <c r="H1686" i="1"/>
  <c r="G1681" i="1"/>
  <c r="H1684" i="1"/>
  <c r="H1622" i="1"/>
  <c r="G1669" i="1"/>
  <c r="H1670" i="1"/>
  <c r="G1613" i="1"/>
  <c r="G1593" i="1"/>
  <c r="C1604" i="1"/>
  <c r="H1604" i="1" s="1"/>
  <c r="G646" i="1"/>
  <c r="F656" i="4"/>
  <c r="G415" i="1"/>
  <c r="G416" i="1"/>
  <c r="G302" i="1"/>
  <c r="G301" i="1"/>
  <c r="G300" i="1"/>
  <c r="G423" i="1"/>
  <c r="F428" i="4"/>
  <c r="E648" i="4"/>
  <c r="D642" i="1" s="1"/>
  <c r="H642" i="1" s="1"/>
  <c r="G299" i="1"/>
  <c r="G421" i="1"/>
  <c r="G422" i="1"/>
  <c r="F426" i="4"/>
  <c r="G676" i="1"/>
  <c r="G678" i="1"/>
  <c r="G388" i="1"/>
  <c r="G389" i="1"/>
  <c r="G379" i="1"/>
  <c r="G377" i="1"/>
  <c r="F379" i="4"/>
  <c r="G374" i="1"/>
  <c r="G375" i="1"/>
  <c r="E373" i="4"/>
  <c r="D368" i="1" s="1"/>
  <c r="G270" i="1"/>
  <c r="G271" i="1"/>
  <c r="F274" i="4"/>
  <c r="F246" i="9"/>
  <c r="B246" i="9" s="1"/>
  <c r="G198" i="1"/>
  <c r="G216" i="1"/>
  <c r="G215" i="1"/>
  <c r="G212" i="1"/>
  <c r="G213" i="1"/>
  <c r="G190" i="1"/>
  <c r="F240" i="9"/>
  <c r="G182" i="1"/>
  <c r="F238" i="9"/>
  <c r="B238" i="9" s="1"/>
  <c r="G178" i="1"/>
  <c r="G174" i="1"/>
  <c r="F178" i="4"/>
  <c r="G166" i="1"/>
  <c r="G168" i="1"/>
  <c r="E164" i="4"/>
  <c r="D160" i="1" s="1"/>
  <c r="H160" i="1" s="1"/>
  <c r="G156" i="1"/>
  <c r="E153" i="4"/>
  <c r="F160" i="4"/>
  <c r="G154" i="1"/>
  <c r="G150" i="1"/>
  <c r="G131" i="1"/>
  <c r="G121" i="1"/>
  <c r="G113" i="1"/>
  <c r="G79" i="1"/>
  <c r="G81" i="1"/>
  <c r="E82" i="4"/>
  <c r="D78" i="1" s="1"/>
  <c r="H78" i="1" s="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1" i="1"/>
  <c r="G153" i="1"/>
  <c r="G155" i="1"/>
  <c r="G157" i="1"/>
  <c r="G159" i="1"/>
  <c r="G161" i="1"/>
  <c r="G163" i="1"/>
  <c r="G165" i="1"/>
  <c r="G167" i="1"/>
  <c r="G169" i="1"/>
  <c r="G171" i="1"/>
  <c r="G173" i="1"/>
  <c r="G175" i="1"/>
  <c r="G177" i="1"/>
  <c r="G179" i="1"/>
  <c r="G181" i="1"/>
  <c r="G183" i="1"/>
  <c r="G185" i="1"/>
  <c r="G187" i="1"/>
  <c r="G189" i="1"/>
  <c r="G191" i="1"/>
  <c r="G193" i="1"/>
  <c r="G195" i="1"/>
  <c r="G197" i="1"/>
  <c r="G1355" i="1"/>
  <c r="G1363" i="1"/>
  <c r="G1375" i="1"/>
  <c r="G1387" i="1"/>
  <c r="G1391" i="1"/>
  <c r="G1403" i="1"/>
  <c r="G1411" i="1"/>
  <c r="G1423" i="1"/>
  <c r="G1431" i="1"/>
  <c r="G1443" i="1"/>
  <c r="G1451" i="1"/>
  <c r="G1459" i="1"/>
  <c r="G1463" i="1"/>
  <c r="H1542" i="1"/>
  <c r="J1542" i="1"/>
  <c r="H1546" i="1"/>
  <c r="J1546" i="1"/>
  <c r="J1550" i="1"/>
  <c r="H1550" i="1"/>
  <c r="G1550" i="1"/>
  <c r="I1550" i="1" s="1"/>
  <c r="J1554" i="1"/>
  <c r="H1554" i="1"/>
  <c r="G1554" i="1"/>
  <c r="J1559" i="1"/>
  <c r="H1559" i="1"/>
  <c r="G1559" i="1"/>
  <c r="I1559" i="1" s="1"/>
  <c r="G1563" i="1"/>
  <c r="G1572" i="1"/>
  <c r="J1581" i="1"/>
  <c r="H1581" i="1"/>
  <c r="G1581" i="1"/>
  <c r="G1588" i="1"/>
  <c r="H1588" i="1"/>
  <c r="G1592" i="1"/>
  <c r="H1592" i="1"/>
  <c r="G1596" i="1"/>
  <c r="H1596" i="1"/>
  <c r="G1600" i="1"/>
  <c r="H1600" i="1"/>
  <c r="G1604" i="1"/>
  <c r="G1608" i="1"/>
  <c r="H1608" i="1"/>
  <c r="G1612" i="1"/>
  <c r="H1612" i="1"/>
  <c r="G1616" i="1"/>
  <c r="H1616" i="1"/>
  <c r="G1620" i="1"/>
  <c r="H1620" i="1"/>
  <c r="G588" i="1"/>
  <c r="H588" i="1"/>
  <c r="G590" i="1"/>
  <c r="G592" i="1"/>
  <c r="G594" i="1"/>
  <c r="G596" i="1"/>
  <c r="G598" i="1"/>
  <c r="G600" i="1"/>
  <c r="G602" i="1"/>
  <c r="G604" i="1"/>
  <c r="G606" i="1"/>
  <c r="G608" i="1"/>
  <c r="G610" i="1"/>
  <c r="G612" i="1"/>
  <c r="G614" i="1"/>
  <c r="G616" i="1"/>
  <c r="G618" i="1"/>
  <c r="G620" i="1"/>
  <c r="G622"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3" i="1"/>
  <c r="G987" i="1"/>
  <c r="G991" i="1"/>
  <c r="G995" i="1"/>
  <c r="G999" i="1"/>
  <c r="G1003" i="1"/>
  <c r="G1007" i="1"/>
  <c r="G1013" i="1"/>
  <c r="G1017" i="1"/>
  <c r="G1021" i="1"/>
  <c r="G1025" i="1"/>
  <c r="G1029" i="1"/>
  <c r="G1033" i="1"/>
  <c r="G1037" i="1"/>
  <c r="G1041" i="1"/>
  <c r="G1045" i="1"/>
  <c r="G1049" i="1"/>
  <c r="G1053" i="1"/>
  <c r="G1057" i="1"/>
  <c r="G1061" i="1"/>
  <c r="G1065" i="1"/>
  <c r="G1069" i="1"/>
  <c r="G1073" i="1"/>
  <c r="G1076" i="1"/>
  <c r="G1080" i="1"/>
  <c r="G1084" i="1"/>
  <c r="G1088" i="1"/>
  <c r="G1092" i="1"/>
  <c r="G1097" i="1"/>
  <c r="G1101" i="1"/>
  <c r="G1105" i="1"/>
  <c r="G1109" i="1"/>
  <c r="G1113" i="1"/>
  <c r="G1117" i="1"/>
  <c r="G1121" i="1"/>
  <c r="G1125" i="1"/>
  <c r="G1129" i="1"/>
  <c r="G1133" i="1"/>
  <c r="G1137" i="1"/>
  <c r="G1141" i="1"/>
  <c r="G1145" i="1"/>
  <c r="G1149"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H1401" i="1"/>
  <c r="G1401" i="1"/>
  <c r="G1405" i="1"/>
  <c r="G1409" i="1"/>
  <c r="G1413" i="1"/>
  <c r="G1417" i="1"/>
  <c r="G1421" i="1"/>
  <c r="G1425" i="1"/>
  <c r="G1429" i="1"/>
  <c r="G1433" i="1"/>
  <c r="G1437" i="1"/>
  <c r="G1441" i="1"/>
  <c r="G1445" i="1"/>
  <c r="G1449" i="1"/>
  <c r="G1453" i="1"/>
  <c r="G1457" i="1"/>
  <c r="G1461" i="1"/>
  <c r="G1465" i="1"/>
  <c r="G1469" i="1"/>
  <c r="G1473" i="1"/>
  <c r="H1544" i="1"/>
  <c r="J1544" i="1"/>
  <c r="J1548" i="1"/>
  <c r="H1548" i="1"/>
  <c r="G1548" i="1"/>
  <c r="J1552" i="1"/>
  <c r="H1552" i="1"/>
  <c r="G1552" i="1"/>
  <c r="I1552" i="1" s="1"/>
  <c r="J1557" i="1"/>
  <c r="H1557" i="1"/>
  <c r="G1557" i="1"/>
  <c r="J1561" i="1"/>
  <c r="H1561" i="1"/>
  <c r="G1561" i="1"/>
  <c r="I1561" i="1" s="1"/>
  <c r="J1579" i="1"/>
  <c r="H1579" i="1"/>
  <c r="G1579" i="1"/>
  <c r="F431" i="4"/>
  <c r="F629" i="4"/>
  <c r="C623" i="1"/>
  <c r="G981" i="1"/>
  <c r="G985" i="1"/>
  <c r="G989" i="1"/>
  <c r="G993" i="1"/>
  <c r="G997" i="1"/>
  <c r="G1001" i="1"/>
  <c r="G1005" i="1"/>
  <c r="G1009" i="1"/>
  <c r="G1015" i="1"/>
  <c r="G1019" i="1"/>
  <c r="G1023" i="1"/>
  <c r="G1027" i="1"/>
  <c r="G1031" i="1"/>
  <c r="G1035" i="1"/>
  <c r="G1039" i="1"/>
  <c r="G1043" i="1"/>
  <c r="G1047" i="1"/>
  <c r="G1051" i="1"/>
  <c r="G1055" i="1"/>
  <c r="G1059" i="1"/>
  <c r="G1063" i="1"/>
  <c r="G1067" i="1"/>
  <c r="G1071" i="1"/>
  <c r="G1078" i="1"/>
  <c r="G1082" i="1"/>
  <c r="G1086" i="1"/>
  <c r="G1090" i="1"/>
  <c r="G1095" i="1"/>
  <c r="G1099" i="1"/>
  <c r="G1103" i="1"/>
  <c r="G1107" i="1"/>
  <c r="G1111" i="1"/>
  <c r="G1115" i="1"/>
  <c r="G1119" i="1"/>
  <c r="G1123" i="1"/>
  <c r="G1127" i="1"/>
  <c r="G1131" i="1"/>
  <c r="G1135" i="1"/>
  <c r="G1139" i="1"/>
  <c r="G1143" i="1"/>
  <c r="G1147" i="1"/>
  <c r="G1151" i="1"/>
  <c r="G1153" i="1"/>
  <c r="G1157" i="1"/>
  <c r="G1161" i="1"/>
  <c r="G1165" i="1"/>
  <c r="G1169" i="1"/>
  <c r="G1173" i="1"/>
  <c r="G1177" i="1"/>
  <c r="G1183" i="1"/>
  <c r="G1187" i="1"/>
  <c r="G1191" i="1"/>
  <c r="G1195" i="1"/>
  <c r="G1199" i="1"/>
  <c r="G1203" i="1"/>
  <c r="G1207" i="1"/>
  <c r="G1211" i="1"/>
  <c r="G1215" i="1"/>
  <c r="G1219" i="1"/>
  <c r="G1223" i="1"/>
  <c r="G1227" i="1"/>
  <c r="G1231" i="1"/>
  <c r="G1235" i="1"/>
  <c r="G1239" i="1"/>
  <c r="G1243" i="1"/>
  <c r="G1247" i="1"/>
  <c r="G1251"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51" i="1"/>
  <c r="G1359" i="1"/>
  <c r="G1367" i="1"/>
  <c r="G1371" i="1"/>
  <c r="G1379" i="1"/>
  <c r="G1383" i="1"/>
  <c r="G1395" i="1"/>
  <c r="G1399" i="1"/>
  <c r="G1407" i="1"/>
  <c r="G1415" i="1"/>
  <c r="G1419" i="1"/>
  <c r="G1427" i="1"/>
  <c r="G1435" i="1"/>
  <c r="G1439" i="1"/>
  <c r="G1447" i="1"/>
  <c r="G1455" i="1"/>
  <c r="G1467" i="1"/>
  <c r="G1471" i="1"/>
  <c r="H980"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H1474" i="1"/>
  <c r="J1549" i="1"/>
  <c r="H1549" i="1"/>
  <c r="G1549" i="1"/>
  <c r="J1551" i="1"/>
  <c r="H1551" i="1"/>
  <c r="G1551" i="1"/>
  <c r="I1551" i="1" s="1"/>
  <c r="J1553" i="1"/>
  <c r="H1553" i="1"/>
  <c r="G1553" i="1"/>
  <c r="G1555" i="1"/>
  <c r="J1558" i="1"/>
  <c r="H1558" i="1"/>
  <c r="G1558" i="1"/>
  <c r="J1560" i="1"/>
  <c r="H1560" i="1"/>
  <c r="G1560" i="1"/>
  <c r="I1560" i="1" s="1"/>
  <c r="J1562" i="1"/>
  <c r="H1562" i="1"/>
  <c r="G1562" i="1"/>
  <c r="J1578" i="1"/>
  <c r="H1578" i="1"/>
  <c r="G1578" i="1"/>
  <c r="I1578" i="1" s="1"/>
  <c r="J1580" i="1"/>
  <c r="H1580" i="1"/>
  <c r="G1580" i="1"/>
  <c r="G1582" i="1"/>
  <c r="H1582" i="1"/>
  <c r="G1586" i="1"/>
  <c r="H1586" i="1"/>
  <c r="G1590" i="1"/>
  <c r="H1590" i="1"/>
  <c r="G1594" i="1"/>
  <c r="H1594" i="1"/>
  <c r="G1598" i="1"/>
  <c r="H1598" i="1"/>
  <c r="G1602" i="1"/>
  <c r="H1602" i="1"/>
  <c r="G1606" i="1"/>
  <c r="H1606" i="1"/>
  <c r="G1610" i="1"/>
  <c r="H1610" i="1"/>
  <c r="G1614" i="1"/>
  <c r="H1614" i="1"/>
  <c r="G1618" i="1"/>
  <c r="H1618" i="1"/>
  <c r="I21" i="3"/>
  <c r="D1012" i="1"/>
  <c r="G338" i="9"/>
  <c r="E338" i="9" s="1"/>
  <c r="B338" i="9" s="1"/>
  <c r="F203" i="5"/>
  <c r="D177" i="5"/>
  <c r="G1475" i="1"/>
  <c r="G1477" i="1"/>
  <c r="G1479" i="1"/>
  <c r="G1481" i="1"/>
  <c r="G1483" i="1"/>
  <c r="G1485" i="1"/>
  <c r="G1487" i="1"/>
  <c r="G1489" i="1"/>
  <c r="G1491" i="1"/>
  <c r="G1493" i="1"/>
  <c r="G1495" i="1"/>
  <c r="G1497" i="1"/>
  <c r="G1499" i="1"/>
  <c r="G1501" i="1"/>
  <c r="G1503" i="1"/>
  <c r="G1505" i="1"/>
  <c r="G1507" i="1"/>
  <c r="G1509" i="1"/>
  <c r="G1513" i="1"/>
  <c r="G1515" i="1"/>
  <c r="G1517" i="1"/>
  <c r="G1519" i="1"/>
  <c r="G1521" i="1"/>
  <c r="G1523" i="1"/>
  <c r="G1526" i="1"/>
  <c r="G1528" i="1"/>
  <c r="G1530" i="1"/>
  <c r="G1532" i="1"/>
  <c r="G1534" i="1"/>
  <c r="G1536" i="1"/>
  <c r="G1539" i="1"/>
  <c r="G1541" i="1"/>
  <c r="I1541" i="1" s="1"/>
  <c r="G1542" i="1"/>
  <c r="I1542" i="1" s="1"/>
  <c r="G1543" i="1"/>
  <c r="I1543" i="1" s="1"/>
  <c r="G1544" i="1"/>
  <c r="I1544" i="1" s="1"/>
  <c r="G1545" i="1"/>
  <c r="I1545" i="1" s="1"/>
  <c r="G1546" i="1"/>
  <c r="I1546" i="1" s="1"/>
  <c r="J1547"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F83" i="4"/>
  <c r="F263" i="4"/>
  <c r="F437" i="4"/>
  <c r="F467" i="4"/>
  <c r="F485" i="4"/>
  <c r="F509" i="4"/>
  <c r="F581" i="4"/>
  <c r="F633" i="4"/>
  <c r="H314" i="9"/>
  <c r="E88" i="5"/>
  <c r="G316" i="9"/>
  <c r="G315" i="9"/>
  <c r="D147" i="5"/>
  <c r="F150" i="5"/>
  <c r="H336" i="9"/>
  <c r="E177" i="5"/>
  <c r="F211" i="5"/>
  <c r="G339" i="9"/>
  <c r="E339" i="9" s="1"/>
  <c r="B339" i="9" s="1"/>
  <c r="F219" i="5"/>
  <c r="D6" i="8"/>
  <c r="C1585" i="1"/>
  <c r="D6" i="4"/>
  <c r="F39" i="4"/>
  <c r="F165" i="4"/>
  <c r="E308" i="4"/>
  <c r="E360" i="4"/>
  <c r="E491" i="4"/>
  <c r="D485" i="1" s="1"/>
  <c r="H485" i="1" s="1"/>
  <c r="D536" i="4"/>
  <c r="F537" i="4"/>
  <c r="E536" i="4"/>
  <c r="F585" i="4"/>
  <c r="F621" i="4"/>
  <c r="F647" i="4"/>
  <c r="F120" i="5"/>
  <c r="F197" i="5"/>
  <c r="E141" i="6"/>
  <c r="I26" i="3"/>
  <c r="H26" i="3"/>
  <c r="F13" i="6"/>
  <c r="D114" i="6"/>
  <c r="C1511" i="1"/>
  <c r="F115" i="6"/>
  <c r="F129" i="6"/>
  <c r="C1525" i="1"/>
  <c r="B84" i="9"/>
  <c r="B88" i="9"/>
  <c r="B92" i="9"/>
  <c r="B96" i="9"/>
  <c r="B100" i="9"/>
  <c r="B104" i="9"/>
  <c r="B108" i="9"/>
  <c r="B112" i="9"/>
  <c r="B116" i="9"/>
  <c r="B120" i="9"/>
  <c r="B124" i="9"/>
  <c r="B128" i="9"/>
  <c r="B132" i="9"/>
  <c r="B136" i="9"/>
  <c r="B140" i="9"/>
  <c r="B144" i="9"/>
  <c r="B148" i="9"/>
  <c r="B152" i="9"/>
  <c r="G1547" i="1"/>
  <c r="E49" i="4"/>
  <c r="D45" i="1" s="1"/>
  <c r="H45" i="1" s="1"/>
  <c r="F68" i="4"/>
  <c r="F106" i="4"/>
  <c r="F107" i="4"/>
  <c r="F126" i="4"/>
  <c r="F134" i="4"/>
  <c r="F135" i="4"/>
  <c r="F140" i="4"/>
  <c r="F141" i="4"/>
  <c r="G24" i="9"/>
  <c r="F154" i="4"/>
  <c r="F170" i="4"/>
  <c r="F194" i="4"/>
  <c r="F202" i="4"/>
  <c r="F203" i="4"/>
  <c r="F216" i="4"/>
  <c r="D230" i="4"/>
  <c r="F231" i="4"/>
  <c r="E273" i="4"/>
  <c r="D269" i="1" s="1"/>
  <c r="H269" i="1" s="1"/>
  <c r="F310" i="4"/>
  <c r="D321" i="4"/>
  <c r="F322" i="4"/>
  <c r="F362" i="4"/>
  <c r="D373" i="4"/>
  <c r="F374" i="4"/>
  <c r="F393" i="4"/>
  <c r="E431" i="4"/>
  <c r="E479" i="4"/>
  <c r="D473" i="1" s="1"/>
  <c r="H473" i="1" s="1"/>
  <c r="D522" i="4"/>
  <c r="F523" i="4"/>
  <c r="B156" i="9"/>
  <c r="F607" i="4"/>
  <c r="E629" i="4"/>
  <c r="D623" i="1" s="1"/>
  <c r="D7" i="5"/>
  <c r="F8" i="5"/>
  <c r="D69" i="5"/>
  <c r="F136" i="5"/>
  <c r="G336" i="9"/>
  <c r="E336" i="9" s="1"/>
  <c r="B336" i="9" s="1"/>
  <c r="F178" i="5"/>
  <c r="F181" i="5"/>
  <c r="F277" i="5"/>
  <c r="F297" i="5"/>
  <c r="F99" i="6"/>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180" i="9"/>
  <c r="E180" i="9" s="1"/>
  <c r="B180" i="9" s="1"/>
  <c r="H179" i="9"/>
  <c r="I10" i="9"/>
  <c r="F427" i="4"/>
  <c r="E314" i="9"/>
  <c r="B314" i="9" s="1"/>
  <c r="F89" i="5"/>
  <c r="H315" i="9"/>
  <c r="H316" i="9"/>
  <c r="B86" i="9"/>
  <c r="B90" i="9"/>
  <c r="B94" i="9"/>
  <c r="B98" i="9"/>
  <c r="B102" i="9"/>
  <c r="B106" i="9"/>
  <c r="B110" i="9"/>
  <c r="B114" i="9"/>
  <c r="B118" i="9"/>
  <c r="B122" i="9"/>
  <c r="B126" i="9"/>
  <c r="B130" i="9"/>
  <c r="B134" i="9"/>
  <c r="B138" i="9"/>
  <c r="B142" i="9"/>
  <c r="B146" i="9"/>
  <c r="B150" i="9"/>
  <c r="B154" i="9"/>
  <c r="G345" i="9"/>
  <c r="E345" i="9" s="1"/>
  <c r="B230" i="9"/>
  <c r="B232" i="9"/>
  <c r="B234" i="9"/>
  <c r="B236" i="9"/>
  <c r="B240" i="9"/>
  <c r="B242" i="9"/>
  <c r="B244" i="9"/>
  <c r="B248" i="9"/>
  <c r="B250" i="9"/>
  <c r="B252" i="9"/>
  <c r="B254" i="9"/>
  <c r="B256" i="9"/>
  <c r="B258" i="9"/>
  <c r="B260" i="9"/>
  <c r="B262" i="9"/>
  <c r="B264" i="9"/>
  <c r="B266" i="9"/>
  <c r="B269" i="9"/>
  <c r="B271" i="9"/>
  <c r="B273" i="9"/>
  <c r="B275" i="9"/>
  <c r="B277" i="9"/>
  <c r="B279" i="9"/>
  <c r="B281" i="9"/>
  <c r="B283" i="9"/>
  <c r="B285" i="9"/>
  <c r="B287" i="9"/>
  <c r="B289" i="9"/>
  <c r="B291" i="9"/>
  <c r="G642" i="1" l="1"/>
  <c r="F228" i="9"/>
  <c r="B228" i="9" s="1"/>
  <c r="F164" i="4"/>
  <c r="G160" i="1"/>
  <c r="F153" i="4"/>
  <c r="D149" i="1"/>
  <c r="H24" i="9"/>
  <c r="E24" i="9" s="1"/>
  <c r="B24" i="9" s="1"/>
  <c r="F82" i="4"/>
  <c r="E179" i="9"/>
  <c r="B179" i="9" s="1"/>
  <c r="B207" i="9"/>
  <c r="F522" i="4"/>
  <c r="C516" i="1"/>
  <c r="E430" i="4"/>
  <c r="D425" i="1"/>
  <c r="F321" i="4"/>
  <c r="D308" i="4"/>
  <c r="C316" i="1"/>
  <c r="F230" i="4"/>
  <c r="C226" i="1"/>
  <c r="G1525" i="1"/>
  <c r="H1525" i="1"/>
  <c r="F114" i="6"/>
  <c r="H29" i="3"/>
  <c r="C1510" i="1"/>
  <c r="D141" i="6"/>
  <c r="G347" i="9" s="1"/>
  <c r="E347" i="9" s="1"/>
  <c r="I30" i="3"/>
  <c r="D1537" i="1"/>
  <c r="E535" i="4"/>
  <c r="D530" i="1"/>
  <c r="F536" i="4"/>
  <c r="D535" i="4"/>
  <c r="C530" i="1"/>
  <c r="E418" i="4"/>
  <c r="D413" i="1" s="1"/>
  <c r="D355" i="1"/>
  <c r="H16" i="3"/>
  <c r="D422" i="4"/>
  <c r="C2" i="1"/>
  <c r="H1585" i="1"/>
  <c r="G1585" i="1"/>
  <c r="F147" i="5"/>
  <c r="C1152" i="1"/>
  <c r="E316" i="9"/>
  <c r="B316" i="9" s="1"/>
  <c r="F49" i="4"/>
  <c r="G623" i="1"/>
  <c r="H623" i="1"/>
  <c r="E6" i="4"/>
  <c r="G485" i="1"/>
  <c r="G269" i="1"/>
  <c r="G473" i="1"/>
  <c r="B345" i="9"/>
  <c r="E344" i="9"/>
  <c r="I10" i="3" s="1"/>
  <c r="E310" i="9"/>
  <c r="B310" i="9" s="1"/>
  <c r="F69" i="5"/>
  <c r="H22" i="3"/>
  <c r="C1074" i="1"/>
  <c r="F7" i="5"/>
  <c r="H21" i="3"/>
  <c r="D6" i="5"/>
  <c r="C1012" i="1"/>
  <c r="F373" i="4"/>
  <c r="D360" i="4"/>
  <c r="C368" i="1"/>
  <c r="D152" i="4"/>
  <c r="G1511" i="1"/>
  <c r="H1511" i="1"/>
  <c r="E417" i="4"/>
  <c r="D412" i="1" s="1"/>
  <c r="D303" i="1"/>
  <c r="D44" i="8"/>
  <c r="G342" i="9" s="1"/>
  <c r="E342" i="9" s="1"/>
  <c r="C1583" i="1"/>
  <c r="E176" i="5"/>
  <c r="D1180" i="1" s="1"/>
  <c r="I23" i="3"/>
  <c r="D1181" i="1"/>
  <c r="E315" i="9"/>
  <c r="B315" i="9" s="1"/>
  <c r="E69" i="5"/>
  <c r="D1093" i="1"/>
  <c r="F273" i="4"/>
  <c r="I1575" i="1"/>
  <c r="I1573" i="1"/>
  <c r="I1570" i="1"/>
  <c r="I1568" i="1"/>
  <c r="I1566" i="1"/>
  <c r="I1564" i="1"/>
  <c r="D176" i="5"/>
  <c r="H23" i="3"/>
  <c r="F177" i="5"/>
  <c r="C1181" i="1"/>
  <c r="E152" i="4"/>
  <c r="I1580" i="1"/>
  <c r="I1562" i="1"/>
  <c r="I1558" i="1"/>
  <c r="I1553" i="1"/>
  <c r="I1549" i="1"/>
  <c r="D430" i="4"/>
  <c r="I1579" i="1"/>
  <c r="I1557" i="1"/>
  <c r="I1548" i="1"/>
  <c r="I1581" i="1"/>
  <c r="I1554" i="1"/>
  <c r="G45" i="1"/>
  <c r="H149" i="1" l="1"/>
  <c r="G149" i="1"/>
  <c r="B347" i="9"/>
  <c r="E346" i="9"/>
  <c r="B342" i="9"/>
  <c r="F430" i="4"/>
  <c r="D639" i="4"/>
  <c r="C424" i="1"/>
  <c r="E299" i="4"/>
  <c r="I17" i="3"/>
  <c r="D148" i="1"/>
  <c r="F176" i="5"/>
  <c r="C1180" i="1"/>
  <c r="G1093" i="1"/>
  <c r="H1093" i="1"/>
  <c r="H1583" i="1"/>
  <c r="G1583" i="1"/>
  <c r="G368" i="1"/>
  <c r="H368" i="1"/>
  <c r="G299" i="9"/>
  <c r="F6" i="5"/>
  <c r="C1011" i="1"/>
  <c r="E422" i="4"/>
  <c r="I16" i="3"/>
  <c r="E300" i="4"/>
  <c r="D296" i="1" s="1"/>
  <c r="D2" i="1"/>
  <c r="F422" i="4"/>
  <c r="D643" i="4"/>
  <c r="C417" i="1"/>
  <c r="F6" i="4"/>
  <c r="D640" i="4"/>
  <c r="F535" i="4"/>
  <c r="C529" i="1"/>
  <c r="G1510" i="1"/>
  <c r="H1510" i="1"/>
  <c r="D417" i="4"/>
  <c r="F308" i="4"/>
  <c r="C303" i="1"/>
  <c r="H425" i="1"/>
  <c r="G425" i="1"/>
  <c r="H516" i="1"/>
  <c r="G516" i="1"/>
  <c r="H1181" i="1"/>
  <c r="G1181" i="1"/>
  <c r="I22" i="3"/>
  <c r="D1074" i="1"/>
  <c r="E6" i="5"/>
  <c r="G306" i="9" s="1"/>
  <c r="E306" i="9" s="1"/>
  <c r="B306" i="9" s="1"/>
  <c r="K1480" i="9"/>
  <c r="G343" i="9"/>
  <c r="E343" i="9" s="1"/>
  <c r="B343" i="9" s="1"/>
  <c r="I38" i="3"/>
  <c r="C1621" i="1"/>
  <c r="H19" i="9"/>
  <c r="E19" i="9" s="1"/>
  <c r="B19" i="9" s="1"/>
  <c r="F152" i="4"/>
  <c r="H17" i="3"/>
  <c r="D299" i="4"/>
  <c r="C148" i="1"/>
  <c r="F360" i="4"/>
  <c r="D418" i="4"/>
  <c r="C355" i="1"/>
  <c r="H1012" i="1"/>
  <c r="G1012" i="1"/>
  <c r="H1074" i="1"/>
  <c r="G1074" i="1"/>
  <c r="H1152" i="1"/>
  <c r="G1152" i="1"/>
  <c r="G2" i="1"/>
  <c r="H2" i="1"/>
  <c r="H530" i="1"/>
  <c r="G530" i="1"/>
  <c r="E640" i="4"/>
  <c r="D634" i="1" s="1"/>
  <c r="D529" i="1"/>
  <c r="F141" i="6"/>
  <c r="H30" i="3"/>
  <c r="C1537" i="1"/>
  <c r="H226" i="1"/>
  <c r="G226" i="1"/>
  <c r="H316" i="1"/>
  <c r="G316" i="1"/>
  <c r="E639" i="4"/>
  <c r="D633" i="1" s="1"/>
  <c r="D424" i="1"/>
  <c r="F418" i="4" l="1"/>
  <c r="C413" i="1"/>
  <c r="G148" i="1"/>
  <c r="H148" i="1"/>
  <c r="G303" i="1"/>
  <c r="H303" i="1"/>
  <c r="F417" i="4"/>
  <c r="C412" i="1"/>
  <c r="H529" i="1"/>
  <c r="G529" i="1"/>
  <c r="F640" i="4"/>
  <c r="C634" i="1"/>
  <c r="E643" i="4"/>
  <c r="F643" i="4" s="1"/>
  <c r="D417" i="1"/>
  <c r="H417" i="1" s="1"/>
  <c r="H1180" i="1"/>
  <c r="G1180" i="1"/>
  <c r="E301" i="4"/>
  <c r="D297" i="1" s="1"/>
  <c r="E423" i="4"/>
  <c r="E424" i="4" s="1"/>
  <c r="D419" i="1" s="1"/>
  <c r="D295" i="1"/>
  <c r="F639" i="4"/>
  <c r="C633" i="1"/>
  <c r="E341" i="9"/>
  <c r="G1537" i="1"/>
  <c r="H1537" i="1"/>
  <c r="G355" i="1"/>
  <c r="H355" i="1"/>
  <c r="D423" i="4"/>
  <c r="D301" i="4"/>
  <c r="F299" i="4"/>
  <c r="C295" i="1"/>
  <c r="D300" i="4"/>
  <c r="H1621" i="1"/>
  <c r="G1621" i="1"/>
  <c r="H299" i="9"/>
  <c r="D1011" i="1"/>
  <c r="H9" i="3"/>
  <c r="G417" i="1"/>
  <c r="C637" i="1"/>
  <c r="H8" i="3"/>
  <c r="H1011" i="1"/>
  <c r="G1011" i="1"/>
  <c r="E299" i="9"/>
  <c r="H11" i="3"/>
  <c r="H424" i="1"/>
  <c r="G424" i="1"/>
  <c r="M3" i="9" l="1"/>
  <c r="F300" i="4"/>
  <c r="C296" i="1"/>
  <c r="D644" i="4"/>
  <c r="D425" i="4"/>
  <c r="F423" i="4"/>
  <c r="C418" i="1"/>
  <c r="G20" i="9"/>
  <c r="D424" i="4"/>
  <c r="G633" i="1"/>
  <c r="H633" i="1"/>
  <c r="G634" i="1"/>
  <c r="H634" i="1"/>
  <c r="H412" i="1"/>
  <c r="G412" i="1"/>
  <c r="H413" i="1"/>
  <c r="G413" i="1"/>
  <c r="N3" i="9"/>
  <c r="I11" i="3"/>
  <c r="B299" i="9"/>
  <c r="K3" i="9"/>
  <c r="I9" i="3"/>
  <c r="H295" i="1"/>
  <c r="G295" i="1"/>
  <c r="F301" i="4"/>
  <c r="C297" i="1"/>
  <c r="H20" i="9"/>
  <c r="E644" i="4"/>
  <c r="E425" i="4"/>
  <c r="D420" i="1" s="1"/>
  <c r="D418" i="1"/>
  <c r="D637" i="1"/>
  <c r="G637" i="1" s="1"/>
  <c r="E646" i="4" l="1"/>
  <c r="D638" i="1"/>
  <c r="G297" i="1"/>
  <c r="H297" i="1"/>
  <c r="E645" i="4"/>
  <c r="H637" i="1"/>
  <c r="F424" i="4"/>
  <c r="C419" i="1"/>
  <c r="G418" i="1"/>
  <c r="H418" i="1"/>
  <c r="F425" i="4"/>
  <c r="C420" i="1"/>
  <c r="H296" i="1"/>
  <c r="G296" i="1"/>
  <c r="E20" i="9"/>
  <c r="B20" i="9" s="1"/>
  <c r="D646" i="4"/>
  <c r="F644" i="4"/>
  <c r="C638" i="1"/>
  <c r="D645" i="4"/>
  <c r="G334" i="9"/>
  <c r="E334" i="9" s="1"/>
  <c r="H334" i="9"/>
  <c r="B334" i="9" l="1"/>
  <c r="E298" i="9"/>
  <c r="I8" i="3" s="1"/>
  <c r="G638" i="1"/>
  <c r="H638" i="1"/>
  <c r="D650" i="4"/>
  <c r="F646" i="4"/>
  <c r="C640" i="1"/>
  <c r="G420" i="1"/>
  <c r="H420" i="1"/>
  <c r="D649" i="4"/>
  <c r="F645" i="4"/>
  <c r="C639" i="1"/>
  <c r="H419" i="1"/>
  <c r="G419" i="1"/>
  <c r="E649" i="4"/>
  <c r="D639" i="1"/>
  <c r="E650" i="4"/>
  <c r="D640" i="1"/>
  <c r="I19" i="3" l="1"/>
  <c r="D644" i="1"/>
  <c r="I18" i="3"/>
  <c r="D643" i="1"/>
  <c r="G639" i="1"/>
  <c r="H639" i="1"/>
  <c r="H18" i="3"/>
  <c r="F649" i="4"/>
  <c r="C643" i="1"/>
  <c r="G297" i="9"/>
  <c r="E297" i="9" s="1"/>
  <c r="B297" i="9" s="1"/>
  <c r="G640" i="1"/>
  <c r="H640" i="1"/>
  <c r="F650" i="4"/>
  <c r="H19" i="3"/>
  <c r="C644" i="1"/>
  <c r="G644" i="1" l="1"/>
  <c r="H644" i="1"/>
  <c r="G643" i="1"/>
  <c r="H643" i="1"/>
  <c r="H7" i="3"/>
  <c r="J3" i="9" l="1"/>
  <c r="H295" i="9" l="1"/>
  <c r="L293" i="9"/>
  <c r="F293" i="9" s="1"/>
  <c r="G295" i="9"/>
  <c r="E295" i="9" s="1"/>
  <c r="H18" i="9"/>
  <c r="H22" i="9"/>
  <c r="H21" i="9"/>
  <c r="G18" i="9"/>
  <c r="I17" i="9"/>
  <c r="G16" i="9"/>
  <c r="M15" i="9"/>
  <c r="L16" i="9"/>
  <c r="H15" i="9"/>
  <c r="K12" i="9"/>
  <c r="J9" i="9"/>
  <c r="I6" i="9"/>
  <c r="G17" i="9"/>
  <c r="K13" i="9"/>
  <c r="J12" i="9"/>
  <c r="I11" i="9"/>
  <c r="K9" i="9"/>
  <c r="J8" i="9"/>
  <c r="I7" i="9"/>
  <c r="K5" i="9"/>
  <c r="I12" i="9"/>
  <c r="K10" i="9"/>
  <c r="J7" i="9"/>
  <c r="J5" i="9"/>
  <c r="L15" i="9"/>
  <c r="F15" i="9" s="1"/>
  <c r="M16" i="9"/>
  <c r="J17" i="9"/>
  <c r="G21" i="9"/>
  <c r="I13" i="9"/>
  <c r="K11" i="9"/>
  <c r="J10" i="9"/>
  <c r="I9" i="9"/>
  <c r="K7" i="9"/>
  <c r="J6" i="9"/>
  <c r="I5" i="9"/>
  <c r="J11" i="9"/>
  <c r="I8" i="9"/>
  <c r="K6" i="9"/>
  <c r="K8" i="9"/>
  <c r="J13" i="9"/>
  <c r="G22" i="9"/>
  <c r="G15" i="9"/>
  <c r="H16" i="9"/>
  <c r="H17" i="9"/>
  <c r="E22" i="9" l="1"/>
  <c r="B22" i="9" s="1"/>
  <c r="E5" i="9"/>
  <c r="E10" i="9"/>
  <c r="B10" i="9" s="1"/>
  <c r="E12" i="9"/>
  <c r="B12" i="9" s="1"/>
  <c r="E15" i="9"/>
  <c r="B15" i="9" s="1"/>
  <c r="E9" i="9"/>
  <c r="B9" i="9" s="1"/>
  <c r="E21" i="9"/>
  <c r="B21" i="9" s="1"/>
  <c r="E18" i="9"/>
  <c r="B18" i="9" s="1"/>
  <c r="E8" i="9"/>
  <c r="B8" i="9" s="1"/>
  <c r="B5" i="9"/>
  <c r="E13" i="9"/>
  <c r="B13" i="9" s="1"/>
  <c r="E7" i="9"/>
  <c r="B7" i="9" s="1"/>
  <c r="E17" i="9"/>
  <c r="B17" i="9" s="1"/>
  <c r="B293" i="9"/>
  <c r="F23" i="9"/>
  <c r="E11" i="9"/>
  <c r="B11" i="9" s="1"/>
  <c r="E6" i="9"/>
  <c r="B6" i="9" s="1"/>
  <c r="F16" i="9"/>
  <c r="F14" i="9" s="1"/>
  <c r="E16" i="9"/>
  <c r="B295" i="9"/>
  <c r="E23" i="9"/>
  <c r="I7" i="3" s="1"/>
  <c r="F3" i="9" l="1"/>
  <c r="B16"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<sst xmlns="http://schemas.openxmlformats.org/spreadsheetml/2006/main" count="4719" uniqueCount="3650">
  <si>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</si>
  <si>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</si>
  <si>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</si>
  <si>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</si>
  <si>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</si>
  <si>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</si>
  <si>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</si>
  <si>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</si>
  <si>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</si>
  <si>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</si>
  <si>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</si>
  <si>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</si>
  <si>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</si>
  <si>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</si>
  <si>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</si>
  <si>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</si>
  <si>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</si>
  <si>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</si>
  <si>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</si>
  <si>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</si>
  <si>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</si>
  <si>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</si>
  <si>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</si>
  <si>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</si>
  <si>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</si>
  <si>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</si>
  <si>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</si>
  <si>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</si>
  <si>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</si>
  <si>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</si>
  <si>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</si>
  <si>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DOMAŠINEC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</si>
  <si>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</si>
  <si>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</si>
  <si>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</si>
  <si>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</si>
  <si>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</si>
  <si>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</si>
  <si>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</si>
  <si>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</si>
  <si>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</si>
  <si>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</si>
  <si>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</si>
  <si>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</si>
  <si>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</si>
  <si>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</si>
  <si>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</si>
  <si>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</si>
  <si>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</si>
  <si>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</si>
  <si>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</si>
  <si>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</si>
  <si>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</si>
  <si>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</si>
  <si>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</si>
  <si>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</si>
  <si>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13713 - OSNOVNA ŠKOLA DOMAŠINEC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</si>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</sst>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617670.23</v>
      </c>
      <c r="D2" s="6">
        <f>'PR-RAS'!E6</f>
        <v>718895.02000000014</v>
      </c>
      <c r="E2" s="6">
        <v>0</v>
      </c>
      <c r="F2" s="6">
        <v>0</v>
      </c>
      <c r="G2" s="7">
        <f t="shared" ref="G2:G274" si="0">(B2/1000)*(C2*1+D2*2)</f>
        <v>2055.4602700000005</v>
      </c>
      <c r="H2" s="7">
        <f t="shared" ref="H2:H274" si="1">ABS(C2-ROUND(C2,0))+ABS(D2-ROUND(D2,0))</f>
        <v>0.25000000011641532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571180.85</v>
      </c>
      <c r="D45" s="1">
        <f>'PR-RAS'!E49</f>
        <v>666290.81000000006</v>
      </c>
      <c r="E45" s="1">
        <v>0</v>
      </c>
      <c r="F45" s="1">
        <v>0</v>
      </c>
      <c r="G45" s="2">
        <f t="shared" si="0"/>
        <v>83765.548680000007</v>
      </c>
      <c r="H45" s="2">
        <f t="shared" si="1"/>
        <v>0.33999999996740371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570303.35</v>
      </c>
      <c r="D64" s="1">
        <f>'PR-RAS'!E68</f>
        <v>666290.81000000006</v>
      </c>
      <c r="E64" s="1">
        <v>0</v>
      </c>
      <c r="F64" s="1">
        <v>0</v>
      </c>
      <c r="G64" s="2">
        <f t="shared" si="0"/>
        <v>119881.75311000002</v>
      </c>
      <c r="H64" s="2">
        <f t="shared" si="1"/>
        <v>0.53999999992083758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570303.35</v>
      </c>
      <c r="D65" s="1">
        <f>'PR-RAS'!E69</f>
        <v>654291.01</v>
      </c>
      <c r="E65" s="1">
        <v>0</v>
      </c>
      <c r="F65" s="1">
        <v>0</v>
      </c>
      <c r="G65" s="2">
        <f t="shared" si="0"/>
        <v>120248.66368000001</v>
      </c>
      <c r="H65" s="2">
        <f t="shared" si="1"/>
        <v>0.35999999998603016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11999.8</v>
      </c>
      <c r="E66" s="1">
        <v>0</v>
      </c>
      <c r="F66" s="1">
        <v>0</v>
      </c>
      <c r="G66" s="2">
        <f t="shared" si="0"/>
        <v>1559.9739999999999</v>
      </c>
      <c r="H66" s="2">
        <f t="shared" si="1"/>
        <v>0.2000000000007276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877.5</v>
      </c>
      <c r="D70" s="1">
        <f>'PR-RAS'!E74</f>
        <v>0</v>
      </c>
      <c r="E70" s="1">
        <v>0</v>
      </c>
      <c r="F70" s="1">
        <v>0</v>
      </c>
      <c r="G70" s="2">
        <f t="shared" si="0"/>
        <v>60.547500000000007</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877.5</v>
      </c>
      <c r="D71" s="1">
        <f>'PR-RAS'!E75</f>
        <v>0</v>
      </c>
      <c r="E71" s="1">
        <v>0</v>
      </c>
      <c r="F71" s="1">
        <v>0</v>
      </c>
      <c r="G71" s="2">
        <f t="shared" si="0"/>
        <v>61.425000000000004</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4.0599999999999996</v>
      </c>
      <c r="D78" s="1">
        <f>'PR-RAS'!E82</f>
        <v>2.8</v>
      </c>
      <c r="E78" s="1">
        <v>0</v>
      </c>
      <c r="F78" s="1">
        <v>0</v>
      </c>
      <c r="G78" s="2">
        <f t="shared" si="0"/>
        <v>0.74382000000000004</v>
      </c>
      <c r="H78" s="2">
        <f t="shared" si="1"/>
        <v>0.25999999999999979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4.0599999999999996</v>
      </c>
      <c r="D79" s="1">
        <f>'PR-RAS'!E83</f>
        <v>2.8</v>
      </c>
      <c r="E79" s="1">
        <v>0</v>
      </c>
      <c r="F79" s="1">
        <v>0</v>
      </c>
      <c r="G79" s="2">
        <f t="shared" si="0"/>
        <v>0.75348000000000004</v>
      </c>
      <c r="H79" s="2">
        <f t="shared" si="1"/>
        <v>0.25999999999999979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4.0599999999999996</v>
      </c>
      <c r="D81" s="1">
        <f>'PR-RAS'!E85</f>
        <v>2.8</v>
      </c>
      <c r="E81" s="1">
        <v>0</v>
      </c>
      <c r="F81" s="1">
        <v>0</v>
      </c>
      <c r="G81" s="2">
        <f t="shared" si="0"/>
        <v>0.77280000000000004</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11861</v>
      </c>
      <c r="D102" s="1">
        <f>'PR-RAS'!E106</f>
        <v>14676.15</v>
      </c>
      <c r="E102" s="1">
        <v>0</v>
      </c>
      <c r="F102" s="1">
        <v>0</v>
      </c>
      <c r="G102" s="2">
        <f t="shared" si="0"/>
        <v>4162.5433000000003</v>
      </c>
      <c r="H102" s="2">
        <f t="shared" si="1"/>
        <v>0.1499999999996362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11861</v>
      </c>
      <c r="D108" s="1">
        <f>'PR-RAS'!E112</f>
        <v>14676.15</v>
      </c>
      <c r="E108" s="1">
        <v>0</v>
      </c>
      <c r="F108" s="1">
        <v>0</v>
      </c>
      <c r="G108" s="2">
        <f t="shared" si="0"/>
        <v>4409.8231000000005</v>
      </c>
      <c r="H108" s="2">
        <f t="shared" si="1"/>
        <v>0.1499999999996362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11861</v>
      </c>
      <c r="D113" s="1">
        <f>'PR-RAS'!E117</f>
        <v>14676.15</v>
      </c>
      <c r="E113" s="1">
        <v>0</v>
      </c>
      <c r="F113" s="1">
        <v>0</v>
      </c>
      <c r="G113" s="2">
        <f t="shared" si="0"/>
        <v>4615.8896000000004</v>
      </c>
      <c r="H113" s="2">
        <f t="shared" si="1"/>
        <v>0.1499999999996362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1024.75</v>
      </c>
      <c r="D121" s="1">
        <f>'PR-RAS'!E125</f>
        <v>309.39999999999998</v>
      </c>
      <c r="E121" s="1">
        <v>0</v>
      </c>
      <c r="F121" s="1">
        <v>0</v>
      </c>
      <c r="G121" s="2">
        <f t="shared" si="0"/>
        <v>197.226</v>
      </c>
      <c r="H121" s="2">
        <f t="shared" si="1"/>
        <v>0.64999999999997726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38.799999999999997</v>
      </c>
      <c r="D122" s="1">
        <f>'PR-RAS'!E126</f>
        <v>9.4</v>
      </c>
      <c r="E122" s="1">
        <v>0</v>
      </c>
      <c r="F122" s="1">
        <v>0</v>
      </c>
      <c r="G122" s="2">
        <f t="shared" si="0"/>
        <v>6.9695999999999989</v>
      </c>
      <c r="H122" s="2">
        <f t="shared" si="1"/>
        <v>0.6000000000000032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38.799999999999997</v>
      </c>
      <c r="D123" s="1">
        <f>'PR-RAS'!E127</f>
        <v>9.4</v>
      </c>
      <c r="E123" s="1">
        <v>0</v>
      </c>
      <c r="F123" s="1">
        <v>0</v>
      </c>
      <c r="G123" s="2">
        <f t="shared" si="0"/>
        <v>7.0271999999999988</v>
      </c>
      <c r="H123" s="2">
        <f t="shared" si="1"/>
        <v>0.6000000000000032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985.95</v>
      </c>
      <c r="D125" s="1">
        <f>'PR-RAS'!E129</f>
        <v>300</v>
      </c>
      <c r="E125" s="1">
        <v>0</v>
      </c>
      <c r="F125" s="1">
        <v>0</v>
      </c>
      <c r="G125" s="2">
        <f t="shared" si="0"/>
        <v>196.65780000000001</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390</v>
      </c>
      <c r="D126" s="1">
        <f>'PR-RAS'!E130</f>
        <v>300</v>
      </c>
      <c r="E126" s="1">
        <v>0</v>
      </c>
      <c r="F126" s="1">
        <v>0</v>
      </c>
      <c r="G126" s="2">
        <f t="shared" si="0"/>
        <v>123.75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595.95000000000005</v>
      </c>
      <c r="D127" s="1">
        <f>'PR-RAS'!E131</f>
        <v>0</v>
      </c>
      <c r="E127" s="1">
        <v>0</v>
      </c>
      <c r="F127" s="1">
        <v>0</v>
      </c>
      <c r="G127" s="2">
        <f t="shared" si="0"/>
        <v>75.089700000000008</v>
      </c>
      <c r="H127" s="2">
        <f t="shared" si="1"/>
        <v>4.9999999999954525E-2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33529.57</v>
      </c>
      <c r="D130" s="1">
        <f>'PR-RAS'!E134</f>
        <v>37615.86</v>
      </c>
      <c r="E130" s="1">
        <v>0</v>
      </c>
      <c r="F130" s="1">
        <v>0</v>
      </c>
      <c r="G130" s="2">
        <f t="shared" si="0"/>
        <v>14030.206410000001</v>
      </c>
      <c r="H130" s="2">
        <f t="shared" si="1"/>
        <v>0.56999999999970896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33529.57</v>
      </c>
      <c r="D131" s="1">
        <f>'PR-RAS'!E135</f>
        <v>37615.86</v>
      </c>
      <c r="E131" s="1">
        <v>0</v>
      </c>
      <c r="F131" s="1">
        <v>0</v>
      </c>
      <c r="G131" s="2">
        <f t="shared" si="0"/>
        <v>14138.967700000001</v>
      </c>
      <c r="H131" s="2">
        <f t="shared" si="1"/>
        <v>0.56999999999970896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33529.57</v>
      </c>
      <c r="D132" s="1">
        <f>'PR-RAS'!E136</f>
        <v>37615.86</v>
      </c>
      <c r="E132" s="1">
        <v>0</v>
      </c>
      <c r="F132" s="1">
        <v>0</v>
      </c>
      <c r="G132" s="2">
        <f t="shared" si="0"/>
        <v>14247.728990000001</v>
      </c>
      <c r="H132" s="2">
        <f t="shared" si="1"/>
        <v>0.56999999999970896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70</v>
      </c>
      <c r="D136" s="1">
        <f>'PR-RAS'!E140</f>
        <v>0</v>
      </c>
      <c r="E136" s="1">
        <v>0</v>
      </c>
      <c r="F136" s="1">
        <v>0</v>
      </c>
      <c r="G136" s="2">
        <f t="shared" si="0"/>
        <v>9.4500000000000011</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v>
      </c>
      <c r="D147" s="1">
        <f>'PR-RAS'!E151</f>
        <v>0</v>
      </c>
      <c r="E147" s="1">
        <v>0</v>
      </c>
      <c r="F147" s="1">
        <v>0</v>
      </c>
      <c r="G147" s="2">
        <f t="shared" si="0"/>
        <v>10.219999999999999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614554.44999999995</v>
      </c>
      <c r="D148" s="1">
        <f>'PR-RAS'!E152</f>
        <v>800977.13000000012</v>
      </c>
      <c r="E148" s="1">
        <v>0</v>
      </c>
      <c r="F148" s="1">
        <v>0</v>
      </c>
      <c r="G148" s="2">
        <f t="shared" si="0"/>
        <v>325826.78036999999</v>
      </c>
      <c r="H148" s="2">
        <f t="shared" si="1"/>
        <v>0.58000000007450581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517346.24</v>
      </c>
      <c r="D149" s="1">
        <f>'PR-RAS'!E153</f>
        <v>691313.52000000014</v>
      </c>
      <c r="E149" s="1">
        <v>0</v>
      </c>
      <c r="F149" s="1">
        <v>0</v>
      </c>
      <c r="G149" s="2">
        <f t="shared" si="0"/>
        <v>281196.04544000002</v>
      </c>
      <c r="H149" s="2">
        <f t="shared" si="1"/>
        <v>0.719999999855645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425646.99</v>
      </c>
      <c r="D150" s="1">
        <f>'PR-RAS'!E154</f>
        <v>573956.07000000007</v>
      </c>
      <c r="E150" s="1">
        <v>0</v>
      </c>
      <c r="F150" s="1">
        <v>0</v>
      </c>
      <c r="G150" s="2">
        <f t="shared" si="0"/>
        <v>234460.31037000002</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398427.81</v>
      </c>
      <c r="D151" s="1">
        <f>'PR-RAS'!E155</f>
        <v>537269.97</v>
      </c>
      <c r="E151" s="1">
        <v>0</v>
      </c>
      <c r="F151" s="1">
        <v>0</v>
      </c>
      <c r="G151" s="2">
        <f t="shared" si="0"/>
        <v>220945.16250000001</v>
      </c>
      <c r="H151" s="2">
        <f t="shared" si="1"/>
        <v>0.22000000003026798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11812.35</v>
      </c>
      <c r="D153" s="1">
        <f>'PR-RAS'!E157</f>
        <v>14814.04</v>
      </c>
      <c r="E153" s="1">
        <v>0</v>
      </c>
      <c r="F153" s="1">
        <v>0</v>
      </c>
      <c r="G153" s="2">
        <f t="shared" si="0"/>
        <v>6298.9453599999997</v>
      </c>
      <c r="H153" s="2">
        <f t="shared" si="1"/>
        <v>0.39000000000123691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15406.83</v>
      </c>
      <c r="D154" s="1">
        <f>'PR-RAS'!E158</f>
        <v>21872.06</v>
      </c>
      <c r="E154" s="1">
        <v>0</v>
      </c>
      <c r="F154" s="1">
        <v>0</v>
      </c>
      <c r="G154" s="2">
        <f t="shared" si="0"/>
        <v>9050.0953499999996</v>
      </c>
      <c r="H154" s="2">
        <f t="shared" si="1"/>
        <v>0.23000000000138243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20979.01</v>
      </c>
      <c r="D155" s="1">
        <f>'PR-RAS'!E159</f>
        <v>22812.400000000001</v>
      </c>
      <c r="E155" s="1">
        <v>0</v>
      </c>
      <c r="F155" s="1">
        <v>0</v>
      </c>
      <c r="G155" s="2">
        <f t="shared" si="0"/>
        <v>10256.98674</v>
      </c>
      <c r="H155" s="2">
        <f t="shared" si="1"/>
        <v>0.40999999999985448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70720.240000000005</v>
      </c>
      <c r="D156" s="1">
        <f>'PR-RAS'!E160</f>
        <v>94545.05</v>
      </c>
      <c r="E156" s="1">
        <v>0</v>
      </c>
      <c r="F156" s="1">
        <v>0</v>
      </c>
      <c r="G156" s="2">
        <f t="shared" si="0"/>
        <v>40270.602700000003</v>
      </c>
      <c r="H156" s="2">
        <f t="shared" si="1"/>
        <v>0.29000000000814907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70720.240000000005</v>
      </c>
      <c r="D158" s="1">
        <f>'PR-RAS'!E162</f>
        <v>94545.05</v>
      </c>
      <c r="E158" s="1">
        <v>0</v>
      </c>
      <c r="F158" s="1">
        <v>0</v>
      </c>
      <c r="G158" s="2">
        <f t="shared" si="0"/>
        <v>40790.223380000003</v>
      </c>
      <c r="H158" s="2">
        <f t="shared" si="1"/>
        <v>0.29000000000814907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95872.12</v>
      </c>
      <c r="D160" s="1">
        <f>'PR-RAS'!E164</f>
        <v>108440.35</v>
      </c>
      <c r="E160" s="1">
        <v>0</v>
      </c>
      <c r="F160" s="1">
        <v>0</v>
      </c>
      <c r="G160" s="2">
        <f t="shared" si="0"/>
        <v>49727.698380000002</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22736.97</v>
      </c>
      <c r="D161" s="1">
        <f>'PR-RAS'!E165</f>
        <v>27619.83</v>
      </c>
      <c r="E161" s="1">
        <v>0</v>
      </c>
      <c r="F161" s="1">
        <v>0</v>
      </c>
      <c r="G161" s="2">
        <f t="shared" si="0"/>
        <v>12476.260800000002</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1966.84</v>
      </c>
      <c r="D162" s="1">
        <f>'PR-RAS'!E166</f>
        <v>2948</v>
      </c>
      <c r="E162" s="1">
        <v>0</v>
      </c>
      <c r="F162" s="1">
        <v>0</v>
      </c>
      <c r="G162" s="2">
        <f t="shared" si="0"/>
        <v>1265.91724</v>
      </c>
      <c r="H162" s="2">
        <f t="shared" si="1"/>
        <v>0.16000000000008185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19432.13</v>
      </c>
      <c r="D163" s="1">
        <f>'PR-RAS'!E167</f>
        <v>22904.83</v>
      </c>
      <c r="E163" s="1">
        <v>0</v>
      </c>
      <c r="F163" s="1">
        <v>0</v>
      </c>
      <c r="G163" s="2">
        <f t="shared" si="0"/>
        <v>10569.169980000002</v>
      </c>
      <c r="H163" s="2">
        <f t="shared" si="1"/>
        <v>0.2999999999992724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v>
      </c>
      <c r="D164" s="1">
        <f>'PR-RAS'!E168</f>
        <v>785</v>
      </c>
      <c r="E164" s="1">
        <v>0</v>
      </c>
      <c r="F164" s="1">
        <v>0</v>
      </c>
      <c r="G164" s="2">
        <f t="shared" si="0"/>
        <v>264.875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1283</v>
      </c>
      <c r="D165" s="1">
        <f>'PR-RAS'!E169</f>
        <v>982</v>
      </c>
      <c r="E165" s="1">
        <v>0</v>
      </c>
      <c r="F165" s="1">
        <v>0</v>
      </c>
      <c r="G165" s="2">
        <f t="shared" si="0"/>
        <v>532.50800000000004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47893.189999999995</v>
      </c>
      <c r="D166" s="1">
        <f>'PR-RAS'!E170</f>
        <v>48193.420000000006</v>
      </c>
      <c r="E166" s="1">
        <v>0</v>
      </c>
      <c r="F166" s="1">
        <v>0</v>
      </c>
      <c r="G166" s="2">
        <f t="shared" si="0"/>
        <v>23806.204949999999</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8290.0300000000007</v>
      </c>
      <c r="D167" s="1">
        <f>'PR-RAS'!E171</f>
        <v>8749.7999999999993</v>
      </c>
      <c r="E167" s="1">
        <v>0</v>
      </c>
      <c r="F167" s="1">
        <v>0</v>
      </c>
      <c r="G167" s="2">
        <f t="shared" si="0"/>
        <v>4281.0785799999994</v>
      </c>
      <c r="H167" s="2">
        <f t="shared" si="1"/>
        <v>0.23000000000138243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27270.18</v>
      </c>
      <c r="D168" s="1">
        <f>'PR-RAS'!E172</f>
        <v>28583.42</v>
      </c>
      <c r="E168" s="1">
        <v>0</v>
      </c>
      <c r="F168" s="1">
        <v>0</v>
      </c>
      <c r="G168" s="2">
        <f t="shared" si="0"/>
        <v>14100.982339999999</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10755.27</v>
      </c>
      <c r="D169" s="1">
        <f>'PR-RAS'!E173</f>
        <v>10442.07</v>
      </c>
      <c r="E169" s="1">
        <v>0</v>
      </c>
      <c r="F169" s="1">
        <v>0</v>
      </c>
      <c r="G169" s="2">
        <f t="shared" si="0"/>
        <v>5315.4208800000006</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328.83</v>
      </c>
      <c r="D170" s="1">
        <f>'PR-RAS'!E174</f>
        <v>176.83</v>
      </c>
      <c r="E170" s="1">
        <v>0</v>
      </c>
      <c r="F170" s="1">
        <v>0</v>
      </c>
      <c r="G170" s="2">
        <f t="shared" si="0"/>
        <v>115.34081</v>
      </c>
      <c r="H170" s="2">
        <f t="shared" si="1"/>
        <v>0.34000000000000341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1248.8800000000001</v>
      </c>
      <c r="D171" s="1">
        <f>'PR-RAS'!E175</f>
        <v>241.3</v>
      </c>
      <c r="E171" s="1">
        <v>0</v>
      </c>
      <c r="F171" s="1">
        <v>0</v>
      </c>
      <c r="G171" s="2">
        <f t="shared" si="0"/>
        <v>294.35160000000002</v>
      </c>
      <c r="H171" s="2">
        <f t="shared" si="1"/>
        <v>0.41999999999990223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21164.309999999998</v>
      </c>
      <c r="D174" s="1">
        <f>'PR-RAS'!E178</f>
        <v>27297.439999999999</v>
      </c>
      <c r="E174" s="1">
        <v>0</v>
      </c>
      <c r="F174" s="1">
        <v>0</v>
      </c>
      <c r="G174" s="2">
        <f t="shared" si="0"/>
        <v>13106.33987</v>
      </c>
      <c r="H174" s="2">
        <f t="shared" si="1"/>
        <v>0.74999999999636202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639.47</v>
      </c>
      <c r="D175" s="1">
        <f>'PR-RAS'!E179</f>
        <v>777.41</v>
      </c>
      <c r="E175" s="1">
        <v>0</v>
      </c>
      <c r="F175" s="1">
        <v>0</v>
      </c>
      <c r="G175" s="2">
        <f t="shared" si="0"/>
        <v>381.80645999999996</v>
      </c>
      <c r="H175" s="2">
        <f t="shared" si="1"/>
        <v>0.87999999999999545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1885.8</v>
      </c>
      <c r="D176" s="1">
        <f>'PR-RAS'!E180</f>
        <v>4368.41</v>
      </c>
      <c r="E176" s="1">
        <v>0</v>
      </c>
      <c r="F176" s="1">
        <v>0</v>
      </c>
      <c r="G176" s="2">
        <f t="shared" si="0"/>
        <v>1858.9584999999997</v>
      </c>
      <c r="H176" s="2">
        <f t="shared" si="1"/>
        <v>0.60999999999989996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720</v>
      </c>
      <c r="E177" s="1">
        <v>0</v>
      </c>
      <c r="F177" s="1">
        <v>0</v>
      </c>
      <c r="G177" s="2">
        <f t="shared" si="0"/>
        <v>253.44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3620.18</v>
      </c>
      <c r="D178" s="1">
        <f>'PR-RAS'!E182</f>
        <v>4188.6400000000003</v>
      </c>
      <c r="E178" s="1">
        <v>0</v>
      </c>
      <c r="F178" s="1">
        <v>0</v>
      </c>
      <c r="G178" s="2">
        <f t="shared" si="0"/>
        <v>2123.55042</v>
      </c>
      <c r="H178" s="2">
        <f t="shared" si="1"/>
        <v>0.53999999999950887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955.83</v>
      </c>
      <c r="D179" s="1">
        <f>'PR-RAS'!E183</f>
        <v>1138.74</v>
      </c>
      <c r="E179" s="1">
        <v>0</v>
      </c>
      <c r="F179" s="1">
        <v>0</v>
      </c>
      <c r="G179" s="2">
        <f t="shared" si="0"/>
        <v>575.52918</v>
      </c>
      <c r="H179" s="2">
        <f t="shared" si="1"/>
        <v>0.42999999999994998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2984.55</v>
      </c>
      <c r="D180" s="1">
        <f>'PR-RAS'!E184</f>
        <v>713.53</v>
      </c>
      <c r="E180" s="1">
        <v>0</v>
      </c>
      <c r="F180" s="1">
        <v>0</v>
      </c>
      <c r="G180" s="2">
        <f t="shared" si="0"/>
        <v>789.67819000000009</v>
      </c>
      <c r="H180" s="2">
        <f t="shared" si="1"/>
        <v>0.91999999999984539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158.80000000000001</v>
      </c>
      <c r="D181" s="1">
        <f>'PR-RAS'!E185</f>
        <v>1967.4</v>
      </c>
      <c r="E181" s="1">
        <v>0</v>
      </c>
      <c r="F181" s="1">
        <v>0</v>
      </c>
      <c r="G181" s="2">
        <f t="shared" si="0"/>
        <v>736.84800000000007</v>
      </c>
      <c r="H181" s="2">
        <f t="shared" si="1"/>
        <v>0.60000000000007958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947.68</v>
      </c>
      <c r="D182" s="1">
        <f>'PR-RAS'!E186</f>
        <v>1427.5</v>
      </c>
      <c r="E182" s="1">
        <v>0</v>
      </c>
      <c r="F182" s="1">
        <v>0</v>
      </c>
      <c r="G182" s="2">
        <f t="shared" si="0"/>
        <v>688.28507999999999</v>
      </c>
      <c r="H182" s="2">
        <f t="shared" si="1"/>
        <v>0.82000000000005002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9972</v>
      </c>
      <c r="D183" s="1">
        <f>'PR-RAS'!E187</f>
        <v>11995.81</v>
      </c>
      <c r="E183" s="1">
        <v>0</v>
      </c>
      <c r="F183" s="1">
        <v>0</v>
      </c>
      <c r="G183" s="2">
        <f t="shared" si="0"/>
        <v>6181.3788399999994</v>
      </c>
      <c r="H183" s="2">
        <f t="shared" si="1"/>
        <v>0.19000000000050932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4077.6499999999996</v>
      </c>
      <c r="D190" s="1">
        <f>'PR-RAS'!E194</f>
        <v>5329.66</v>
      </c>
      <c r="E190" s="1">
        <v>0</v>
      </c>
      <c r="F190" s="1">
        <v>0</v>
      </c>
      <c r="G190" s="2">
        <f t="shared" si="0"/>
        <v>2785.2873300000001</v>
      </c>
      <c r="H190" s="2">
        <f t="shared" si="1"/>
        <v>0.69000000000050932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178.09</v>
      </c>
      <c r="D194" s="1">
        <f>'PR-RAS'!E198</f>
        <v>150</v>
      </c>
      <c r="E194" s="1">
        <v>0</v>
      </c>
      <c r="F194" s="1">
        <v>0</v>
      </c>
      <c r="G194" s="2">
        <f t="shared" si="0"/>
        <v>92.271370000000005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1068.25</v>
      </c>
      <c r="D195" s="1">
        <f>'PR-RAS'!E199</f>
        <v>1295.3</v>
      </c>
      <c r="E195" s="1">
        <v>0</v>
      </c>
      <c r="F195" s="1">
        <v>0</v>
      </c>
      <c r="G195" s="2">
        <f t="shared" si="0"/>
        <v>709.81690000000003</v>
      </c>
      <c r="H195" s="2">
        <f t="shared" si="1"/>
        <v>0.54999999999995453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2831.31</v>
      </c>
      <c r="D197" s="1">
        <f>'PR-RAS'!E201</f>
        <v>3884.36</v>
      </c>
      <c r="E197" s="1">
        <v>0</v>
      </c>
      <c r="F197" s="1">
        <v>0</v>
      </c>
      <c r="G197" s="2">
        <f t="shared" si="0"/>
        <v>2077.6058800000001</v>
      </c>
      <c r="H197" s="2">
        <f t="shared" si="1"/>
        <v>0.67000000000007276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570.09</v>
      </c>
      <c r="D198" s="1">
        <f>'PR-RAS'!E202</f>
        <v>573.26</v>
      </c>
      <c r="E198" s="1">
        <v>0</v>
      </c>
      <c r="F198" s="1">
        <v>0</v>
      </c>
      <c r="G198" s="2">
        <f t="shared" si="0"/>
        <v>338.17217000000005</v>
      </c>
      <c r="H198" s="2">
        <f t="shared" si="1"/>
        <v>0.35000000000002274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570.09</v>
      </c>
      <c r="D212" s="1">
        <f>'PR-RAS'!E216</f>
        <v>573.26</v>
      </c>
      <c r="E212" s="1">
        <v>0</v>
      </c>
      <c r="F212" s="1">
        <v>0</v>
      </c>
      <c r="G212" s="2">
        <f t="shared" si="0"/>
        <v>362.20471000000003</v>
      </c>
      <c r="H212" s="2">
        <f t="shared" si="1"/>
        <v>0.35000000000002274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427.1</v>
      </c>
      <c r="D213" s="1">
        <f>'PR-RAS'!E217</f>
        <v>398.62</v>
      </c>
      <c r="E213" s="1">
        <v>0</v>
      </c>
      <c r="F213" s="1">
        <v>0</v>
      </c>
      <c r="G213" s="2">
        <f t="shared" si="0"/>
        <v>259.56008000000003</v>
      </c>
      <c r="H213" s="2">
        <f t="shared" si="1"/>
        <v>0.48000000000001819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5.36</v>
      </c>
      <c r="E215" s="1">
        <v>0</v>
      </c>
      <c r="F215" s="1">
        <v>0</v>
      </c>
      <c r="G215" s="2">
        <f t="shared" si="0"/>
        <v>2.2940800000000001</v>
      </c>
      <c r="H215" s="2">
        <f t="shared" si="1"/>
        <v>0.36000000000000032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142.99</v>
      </c>
      <c r="D216" s="1">
        <f>'PR-RAS'!E220</f>
        <v>169.28</v>
      </c>
      <c r="E216" s="1">
        <v>0</v>
      </c>
      <c r="F216" s="1">
        <v>0</v>
      </c>
      <c r="G216" s="2">
        <f t="shared" si="0"/>
        <v>103.53325</v>
      </c>
      <c r="H216" s="2">
        <f t="shared" si="1"/>
        <v>0.28999999999999204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766</v>
      </c>
      <c r="D269" s="1">
        <f>'PR-RAS'!E273</f>
        <v>650</v>
      </c>
      <c r="E269" s="1">
        <v>0</v>
      </c>
      <c r="F269" s="1">
        <v>0</v>
      </c>
      <c r="G269" s="2">
        <f t="shared" si="0"/>
        <v>553.68799999999999</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766</v>
      </c>
      <c r="D270" s="1">
        <f>'PR-RAS'!E274</f>
        <v>650</v>
      </c>
      <c r="E270" s="1">
        <v>0</v>
      </c>
      <c r="F270" s="1">
        <v>0</v>
      </c>
      <c r="G270" s="2">
        <f t="shared" si="0"/>
        <v>555.75400000000002</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766</v>
      </c>
      <c r="D271" s="1">
        <f>'PR-RAS'!E275</f>
        <v>650</v>
      </c>
      <c r="E271" s="1">
        <v>0</v>
      </c>
      <c r="F271" s="1">
        <v>0</v>
      </c>
      <c r="G271" s="2">
        <f t="shared" si="0"/>
        <v>557.82000000000005</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614554.44999999995</v>
      </c>
      <c r="D295" s="1">
        <f>'PR-RAS'!E299</f>
        <v>800977.13000000012</v>
      </c>
      <c r="E295" s="1">
        <v>0</v>
      </c>
      <c r="F295" s="1">
        <v>0</v>
      </c>
      <c r="G295" s="2">
        <f t="shared" si="12"/>
        <v>651653.56073999999</v>
      </c>
      <c r="H295" s="2">
        <f t="shared" si="13"/>
        <v>0.58000000007450581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3115.7800000000279</v>
      </c>
      <c r="D296" s="1">
        <f>'PR-RAS'!E300</f>
        <v>0</v>
      </c>
      <c r="E296" s="1">
        <v>0</v>
      </c>
      <c r="F296" s="1">
        <v>0</v>
      </c>
      <c r="G296" s="2">
        <f t="shared" si="12"/>
        <v>919.15510000000825</v>
      </c>
      <c r="H296" s="2">
        <f t="shared" si="13"/>
        <v>0.21999999997206032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82082.109999999986</v>
      </c>
      <c r="E297" s="1">
        <v>0</v>
      </c>
      <c r="F297" s="1">
        <v>0</v>
      </c>
      <c r="G297" s="2">
        <f t="shared" si="12"/>
        <v>48592.609119999986</v>
      </c>
      <c r="H297" s="2">
        <f t="shared" si="13"/>
        <v>0.10999999998603016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8311.5</v>
      </c>
      <c r="D298" s="1">
        <f>'PR-RAS'!E302</f>
        <v>0</v>
      </c>
      <c r="E298" s="1">
        <v>0</v>
      </c>
      <c r="F298" s="1">
        <v>0</v>
      </c>
      <c r="G298" s="2">
        <f t="shared" si="12"/>
        <v>2468.5155</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1470.49</v>
      </c>
      <c r="D300" s="1">
        <f>'PR-RAS'!E304</f>
        <v>0</v>
      </c>
      <c r="E300" s="1">
        <v>0</v>
      </c>
      <c r="F300" s="1">
        <v>0</v>
      </c>
      <c r="G300" s="2">
        <f t="shared" si="12"/>
        <v>439.67651000000001</v>
      </c>
      <c r="H300" s="2">
        <f t="shared" si="13"/>
        <v>0.49000000000000909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1607</v>
      </c>
      <c r="D355" s="1">
        <f>'PR-RAS'!E360</f>
        <v>21347.52</v>
      </c>
      <c r="E355" s="1">
        <v>0</v>
      </c>
      <c r="F355" s="1">
        <v>0</v>
      </c>
      <c r="G355" s="2">
        <f t="shared" si="12"/>
        <v>15682.92216</v>
      </c>
      <c r="H355" s="2">
        <f t="shared" si="13"/>
        <v>0.47999999999956344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1607</v>
      </c>
      <c r="D368" s="1">
        <f>'PR-RAS'!E373</f>
        <v>21347.52</v>
      </c>
      <c r="E368" s="1">
        <v>0</v>
      </c>
      <c r="F368" s="1">
        <v>0</v>
      </c>
      <c r="G368" s="2">
        <f t="shared" si="12"/>
        <v>16258.848679999999</v>
      </c>
      <c r="H368" s="2">
        <f t="shared" si="13"/>
        <v>0.47999999999956344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1540.01</v>
      </c>
      <c r="D374" s="1">
        <f>'PR-RAS'!E379</f>
        <v>20887.600000000002</v>
      </c>
      <c r="E374" s="1">
        <v>0</v>
      </c>
      <c r="F374" s="1">
        <v>0</v>
      </c>
      <c r="G374" s="2">
        <f t="shared" si="12"/>
        <v>16156.573330000003</v>
      </c>
      <c r="H374" s="2">
        <f t="shared" si="13"/>
        <v>0.40999999999780812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1169.98</v>
      </c>
      <c r="D375" s="1">
        <f>'PR-RAS'!E380</f>
        <v>12846.48</v>
      </c>
      <c r="E375" s="1">
        <v>0</v>
      </c>
      <c r="F375" s="1">
        <v>0</v>
      </c>
      <c r="G375" s="2">
        <f t="shared" si="12"/>
        <v>10046.73956</v>
      </c>
      <c r="H375" s="2">
        <f t="shared" si="13"/>
        <v>0.49999999999954525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6004.59</v>
      </c>
      <c r="E377" s="1">
        <v>0</v>
      </c>
      <c r="F377" s="1">
        <v>0</v>
      </c>
      <c r="G377" s="2">
        <f t="shared" si="12"/>
        <v>4515.4516800000001</v>
      </c>
      <c r="H377" s="2">
        <f t="shared" si="13"/>
        <v>0.40999999999985448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370.03</v>
      </c>
      <c r="D379" s="1">
        <f>'PR-RAS'!E384</f>
        <v>580.13</v>
      </c>
      <c r="E379" s="1">
        <v>0</v>
      </c>
      <c r="F379" s="1">
        <v>0</v>
      </c>
      <c r="G379" s="2">
        <f t="shared" si="12"/>
        <v>578.44961999999998</v>
      </c>
      <c r="H379" s="2">
        <f t="shared" si="13"/>
        <v>0.15999999999996817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1456.4</v>
      </c>
      <c r="E380" s="1">
        <v>0</v>
      </c>
      <c r="F380" s="1">
        <v>0</v>
      </c>
      <c r="G380" s="2">
        <f t="shared" si="12"/>
        <v>1103.9512</v>
      </c>
      <c r="H380" s="2">
        <f t="shared" si="13"/>
        <v>0.40000000000009095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66.989999999999995</v>
      </c>
      <c r="D388" s="1">
        <f>'PR-RAS'!E393</f>
        <v>459.92</v>
      </c>
      <c r="E388" s="1">
        <v>0</v>
      </c>
      <c r="F388" s="1">
        <v>0</v>
      </c>
      <c r="G388" s="2">
        <f t="shared" si="12"/>
        <v>381.90321</v>
      </c>
      <c r="H388" s="2">
        <f t="shared" si="13"/>
        <v>8.99999999999892E-2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66.989999999999995</v>
      </c>
      <c r="D389" s="1">
        <f>'PR-RAS'!E394</f>
        <v>459.92</v>
      </c>
      <c r="E389" s="1">
        <v>0</v>
      </c>
      <c r="F389" s="1">
        <v>0</v>
      </c>
      <c r="G389" s="2">
        <f t="shared" si="12"/>
        <v>382.89004</v>
      </c>
      <c r="H389" s="2">
        <f t="shared" si="13"/>
        <v>8.99999999999892E-2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1607</v>
      </c>
      <c r="D413" s="1">
        <f>'PR-RAS'!E418</f>
        <v>21347.52</v>
      </c>
      <c r="E413" s="1">
        <v>0</v>
      </c>
      <c r="F413" s="1">
        <v>0</v>
      </c>
      <c r="G413" s="2">
        <f t="shared" si="12"/>
        <v>18252.440480000001</v>
      </c>
      <c r="H413" s="2">
        <f t="shared" si="13"/>
        <v>0.47999999999956344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617670.23</v>
      </c>
      <c r="D417" s="1">
        <f>'PR-RAS'!E422</f>
        <v>718895.02000000014</v>
      </c>
      <c r="E417" s="1">
        <v>0</v>
      </c>
      <c r="F417" s="1">
        <v>0</v>
      </c>
      <c r="G417" s="2">
        <f t="shared" si="12"/>
        <v>855071.47232000006</v>
      </c>
      <c r="H417" s="2">
        <f t="shared" si="13"/>
        <v>0.25000000011641532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616161.44999999995</v>
      </c>
      <c r="D418" s="1">
        <f>'PR-RAS'!E423</f>
        <v>822324.65000000014</v>
      </c>
      <c r="E418" s="1">
        <v>0</v>
      </c>
      <c r="F418" s="1">
        <v>0</v>
      </c>
      <c r="G418" s="2">
        <f t="shared" si="12"/>
        <v>942758.08274999994</v>
      </c>
      <c r="H418" s="2">
        <f t="shared" si="13"/>
        <v>0.79999999981373549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1508.7800000000279</v>
      </c>
      <c r="D419" s="1">
        <f>'PR-RAS'!E424</f>
        <v>0</v>
      </c>
      <c r="E419" s="1">
        <v>0</v>
      </c>
      <c r="F419" s="1">
        <v>0</v>
      </c>
      <c r="G419" s="2">
        <f t="shared" si="12"/>
        <v>630.67004000001168</v>
      </c>
      <c r="H419" s="2">
        <f t="shared" si="13"/>
        <v>0.21999999997206032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103429.63</v>
      </c>
      <c r="E420" s="1">
        <v>0</v>
      </c>
      <c r="F420" s="1">
        <v>0</v>
      </c>
      <c r="G420" s="2">
        <f t="shared" si="12"/>
        <v>86674.029940000008</v>
      </c>
      <c r="H420" s="2">
        <f t="shared" si="13"/>
        <v>0.36999999999534339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8311.5</v>
      </c>
      <c r="D421" s="1">
        <f>'PR-RAS'!E426</f>
        <v>0</v>
      </c>
      <c r="E421" s="1">
        <v>0</v>
      </c>
      <c r="F421" s="1">
        <v>0</v>
      </c>
      <c r="G421" s="2">
        <f t="shared" si="12"/>
        <v>3490.83</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1470.49</v>
      </c>
      <c r="D423" s="1">
        <f>'PR-RAS'!E428</f>
        <v>0</v>
      </c>
      <c r="E423" s="1">
        <v>0</v>
      </c>
      <c r="F423" s="1">
        <v>0</v>
      </c>
      <c r="G423" s="2">
        <f t="shared" si="12"/>
        <v>620.54678000000001</v>
      </c>
      <c r="H423" s="2">
        <f t="shared" si="13"/>
        <v>0.49000000000000909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617670.23</v>
      </c>
      <c r="D637" s="1">
        <f>'PR-RAS'!E643</f>
        <v>718895.02000000014</v>
      </c>
      <c r="E637" s="1">
        <v>0</v>
      </c>
      <c r="F637" s="1">
        <v>0</v>
      </c>
      <c r="G637" s="2">
        <f t="shared" si="14"/>
        <v>1307272.7317200003</v>
      </c>
      <c r="H637" s="2">
        <f t="shared" si="15"/>
        <v>0.25000000011641532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616161.44999999995</v>
      </c>
      <c r="D638" s="1">
        <f>'PR-RAS'!E644</f>
        <v>822324.65000000014</v>
      </c>
      <c r="E638" s="1">
        <v>0</v>
      </c>
      <c r="F638" s="1">
        <v>0</v>
      </c>
      <c r="G638" s="2">
        <f t="shared" si="14"/>
        <v>1440136.4477500001</v>
      </c>
      <c r="H638" s="2">
        <f t="shared" si="15"/>
        <v>0.79999999981373549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1508.7800000000279</v>
      </c>
      <c r="D639" s="1">
        <f>'PR-RAS'!E645</f>
        <v>0</v>
      </c>
      <c r="E639" s="1">
        <v>0</v>
      </c>
      <c r="F639" s="1">
        <v>0</v>
      </c>
      <c r="G639" s="2">
        <f t="shared" si="14"/>
        <v>962.60164000001782</v>
      </c>
      <c r="H639" s="2">
        <f t="shared" si="15"/>
        <v>0.21999999997206032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103429.63</v>
      </c>
      <c r="E640" s="1">
        <v>0</v>
      </c>
      <c r="F640" s="1">
        <v>0</v>
      </c>
      <c r="G640" s="2">
        <f t="shared" si="14"/>
        <v>132183.06714</v>
      </c>
      <c r="H640" s="2">
        <f t="shared" si="15"/>
        <v>0.36999999999534339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8311.5</v>
      </c>
      <c r="D641" s="1">
        <f>'PR-RAS'!E647</f>
        <v>0</v>
      </c>
      <c r="E641" s="1">
        <v>0</v>
      </c>
      <c r="F641" s="1">
        <v>0</v>
      </c>
      <c r="G641" s="2">
        <f t="shared" si="14"/>
        <v>5319.36</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9820.2800000000279</v>
      </c>
      <c r="D643" s="1">
        <f>'PR-RAS'!E649</f>
        <v>0</v>
      </c>
      <c r="E643" s="1">
        <v>0</v>
      </c>
      <c r="F643" s="1">
        <v>0</v>
      </c>
      <c r="G643" s="2">
        <f t="shared" si="14"/>
        <v>6304.6197600000178</v>
      </c>
      <c r="H643" s="2">
        <f t="shared" si="15"/>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103429.63</v>
      </c>
      <c r="E644" s="1">
        <v>0</v>
      </c>
      <c r="F644" s="1">
        <v>0</v>
      </c>
      <c r="G644" s="2">
        <f t="shared" si="14"/>
        <v>133010.50418000002</v>
      </c>
      <c r="H644" s="2">
        <f t="shared" si="15"/>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96159.59</v>
      </c>
      <c r="D645" s="1">
        <f>'PR-RAS'!E651</f>
        <v>0</v>
      </c>
      <c r="E645" s="1">
        <v>0</v>
      </c>
      <c r="F645" s="1">
        <v>0</v>
      </c>
      <c r="G645" s="2">
        <f t="shared" si="14"/>
        <v>61926.775959999999</v>
      </c>
      <c r="H645" s="2">
        <f t="shared" si="15"/>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12865.71</v>
      </c>
      <c r="D646" s="1">
        <f>'PR-RAS'!E653</f>
        <v>25815.83</v>
      </c>
      <c r="E646" s="1">
        <v>0</v>
      </c>
      <c r="F646" s="1">
        <v>0</v>
      </c>
      <c r="G646" s="2">
        <f t="shared" si="14"/>
        <v>41600.803650000002</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86070.66</v>
      </c>
      <c r="D647" s="1">
        <f>'PR-RAS'!E654</f>
        <v>123318.5</v>
      </c>
      <c r="E647" s="1">
        <v>0</v>
      </c>
      <c r="F647" s="1">
        <v>0</v>
      </c>
      <c r="G647" s="2">
        <f t="shared" si="14"/>
        <v>214929.14836000002</v>
      </c>
      <c r="H647" s="2">
        <f t="shared" si="15"/>
        <v>0.83999999999650754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82256.25</v>
      </c>
      <c r="D648" s="1">
        <f>'PR-RAS'!E655</f>
        <v>149134.32999999999</v>
      </c>
      <c r="E648" s="1">
        <v>0</v>
      </c>
      <c r="F648" s="1">
        <v>0</v>
      </c>
      <c r="G648" s="2">
        <f t="shared" si="14"/>
        <v>246199.61676999999</v>
      </c>
      <c r="H648" s="2">
        <f t="shared" si="15"/>
        <v>0.57999999998719431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16680.119999999995</v>
      </c>
      <c r="D649" s="1">
        <f>'PR-RAS'!E656</f>
        <v>0</v>
      </c>
      <c r="E649" s="1">
        <v>0</v>
      </c>
      <c r="F649" s="1">
        <v>0</v>
      </c>
      <c r="G649" s="2">
        <f t="shared" si="14"/>
        <v>10808.717759999998</v>
      </c>
      <c r="H649" s="2">
        <f t="shared" si="15"/>
        <v>0.11999999999534339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44</v>
      </c>
      <c r="D651" s="1">
        <f>'PR-RAS'!E658</f>
        <v>46</v>
      </c>
      <c r="E651" s="1">
        <v>0</v>
      </c>
      <c r="F651" s="1">
        <v>0</v>
      </c>
      <c r="G651" s="2">
        <f t="shared" si="14"/>
        <v>88.4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44</v>
      </c>
      <c r="D653" s="1">
        <f>'PR-RAS'!E660</f>
        <v>46</v>
      </c>
      <c r="E653" s="1">
        <v>0</v>
      </c>
      <c r="F653" s="1">
        <v>0</v>
      </c>
      <c r="G653" s="2">
        <f t="shared" si="14"/>
        <v>88.671999999999997</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569033.35</v>
      </c>
      <c r="D676" s="1">
        <f>'PR-RAS'!E683</f>
        <v>654291.01</v>
      </c>
      <c r="E676" s="1">
        <v>0</v>
      </c>
      <c r="F676" s="1">
        <v>0</v>
      </c>
      <c r="G676" s="2">
        <f t="shared" si="14"/>
        <v>1267390.3747500002</v>
      </c>
      <c r="H676" s="2">
        <f t="shared" si="15"/>
        <v>0.35999999998603016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1270</v>
      </c>
      <c r="D677" s="1">
        <f>'PR-RAS'!E684</f>
        <v>0</v>
      </c>
      <c r="E677" s="1">
        <v>0</v>
      </c>
      <c r="F677" s="1">
        <v>0</v>
      </c>
      <c r="G677" s="2">
        <f t="shared" si="14"/>
        <v>858.5200000000001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11999.8</v>
      </c>
      <c r="E679" s="1">
        <v>0</v>
      </c>
      <c r="F679" s="1">
        <v>0</v>
      </c>
      <c r="G679" s="2">
        <f t="shared" si="14"/>
        <v>16271.728800000001</v>
      </c>
      <c r="H679" s="2">
        <f t="shared" si="15"/>
        <v>0.2000000000007276</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877.5</v>
      </c>
      <c r="D696" s="1">
        <f>'PR-RAS'!E703</f>
        <v>0</v>
      </c>
      <c r="E696" s="1">
        <v>0</v>
      </c>
      <c r="F696" s="1">
        <v>0</v>
      </c>
      <c r="G696" s="2">
        <f t="shared" si="14"/>
        <v>609.86249999999995</v>
      </c>
      <c r="H696" s="2">
        <f t="shared" si="15"/>
        <v>0.5</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11800</v>
      </c>
      <c r="D717" s="1">
        <f>'PR-RAS'!E724</f>
        <v>0</v>
      </c>
      <c r="E717" s="1">
        <v>0</v>
      </c>
      <c r="F717" s="1">
        <v>0</v>
      </c>
      <c r="G717" s="2">
        <f t="shared" si="14"/>
        <v>8448.7999999999993</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19432.13</v>
      </c>
      <c r="D727" s="1">
        <f>'PR-RAS'!E734</f>
        <v>22904.83</v>
      </c>
      <c r="E727" s="1">
        <v>0</v>
      </c>
      <c r="F727" s="1">
        <v>0</v>
      </c>
      <c r="G727" s="2">
        <f t="shared" si="14"/>
        <v>47365.539540000005</v>
      </c>
      <c r="H727" s="2">
        <f t="shared" si="15"/>
        <v>0.2999999999992724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2450.77</v>
      </c>
      <c r="D729" s="1">
        <f>'PR-RAS'!E736</f>
        <v>159.27000000000001</v>
      </c>
      <c r="E729" s="1">
        <v>0</v>
      </c>
      <c r="F729" s="1">
        <v>0</v>
      </c>
      <c r="G729" s="2">
        <f t="shared" si="14"/>
        <v>2016.0576799999999</v>
      </c>
      <c r="H729" s="2">
        <f t="shared" si="15"/>
        <v>0.50000000000002842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138.88999999999999</v>
      </c>
      <c r="D731" s="1">
        <f>'PR-RAS'!E738</f>
        <v>334.44</v>
      </c>
      <c r="E731" s="1">
        <v>0</v>
      </c>
      <c r="F731" s="1">
        <v>0</v>
      </c>
      <c r="G731" s="2">
        <f t="shared" si="14"/>
        <v>589.6721</v>
      </c>
      <c r="H731" s="2">
        <f t="shared" si="15"/>
        <v>0.55000000000001137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336</v>
      </c>
      <c r="D733" s="1">
        <f>'PR-RAS'!E740</f>
        <v>0</v>
      </c>
      <c r="E733" s="1">
        <v>0</v>
      </c>
      <c r="F733" s="1">
        <v>0</v>
      </c>
      <c r="G733" s="2">
        <f t="shared" si="14"/>
        <v>245.952</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1164</v>
      </c>
      <c r="E737" s="1">
        <v>0</v>
      </c>
      <c r="F737" s="1">
        <v>0</v>
      </c>
      <c r="G737" s="2">
        <f t="shared" si="28"/>
        <v>2434.6880000000001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122400.75</v>
      </c>
      <c r="D1582" s="6"/>
      <c r="E1582" s="6">
        <v>0</v>
      </c>
      <c r="F1582" s="6">
        <v>0</v>
      </c>
      <c r="G1582" s="7">
        <f t="shared" ref="G1582:G1686" si="70">B1582/1000*C1582</f>
        <v>122.40075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614994.28</v>
      </c>
      <c r="D1583" s="1">
        <v>0</v>
      </c>
      <c r="E1583" s="1">
        <v>0</v>
      </c>
      <c r="F1583" s="1">
        <v>0</v>
      </c>
      <c r="G1583" s="2">
        <f t="shared" si="70"/>
        <v>1229.98856</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589448.85</v>
      </c>
      <c r="D1585" s="1">
        <v>0</v>
      </c>
      <c r="E1585" s="1">
        <v>0</v>
      </c>
      <c r="F1585" s="1">
        <v>0</v>
      </c>
      <c r="G1585" s="2">
        <f t="shared" si="70"/>
        <v>2357.7954</v>
      </c>
      <c r="H1585" s="2">
        <f t="shared" si="71"/>
        <v>0.15000000002328306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581255.63</v>
      </c>
      <c r="D1586" s="1">
        <v>0</v>
      </c>
      <c r="E1586" s="1">
        <v>0</v>
      </c>
      <c r="F1586" s="1">
        <v>0</v>
      </c>
      <c r="G1586" s="2">
        <f t="shared" si="70"/>
        <v>2906.2781500000001</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540.36</v>
      </c>
      <c r="D1587" s="1">
        <v>0</v>
      </c>
      <c r="E1587" s="1">
        <v>0</v>
      </c>
      <c r="F1587" s="1">
        <v>0</v>
      </c>
      <c r="G1587" s="2">
        <f t="shared" si="70"/>
        <v>3.2421600000000002</v>
      </c>
      <c r="H1587" s="2">
        <f t="shared" si="71"/>
        <v>0.36000000000001364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1285.5899999999999</v>
      </c>
      <c r="D1588" s="1">
        <v>0</v>
      </c>
      <c r="E1588" s="1">
        <v>0</v>
      </c>
      <c r="F1588" s="1">
        <v>0</v>
      </c>
      <c r="G1588" s="2">
        <f t="shared" si="70"/>
        <v>8.9991299999999992</v>
      </c>
      <c r="H1588" s="2">
        <f t="shared" si="71"/>
        <v>0.41000000000008185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650</v>
      </c>
      <c r="D1591" s="1">
        <v>0</v>
      </c>
      <c r="E1591" s="1">
        <v>0</v>
      </c>
      <c r="F1591" s="1">
        <v>0</v>
      </c>
      <c r="G1591" s="2">
        <f t="shared" si="70"/>
        <v>6.5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5717.27</v>
      </c>
      <c r="D1593" s="1">
        <v>0</v>
      </c>
      <c r="E1593" s="1">
        <v>0</v>
      </c>
      <c r="F1593" s="1">
        <v>0</v>
      </c>
      <c r="G1593" s="2">
        <f t="shared" si="70"/>
        <v>68.607240000000004</v>
      </c>
      <c r="H1593" s="2">
        <f t="shared" si="71"/>
        <v>0.27000000000043656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21828.65</v>
      </c>
      <c r="D1594" s="1">
        <v>0</v>
      </c>
      <c r="E1594" s="1">
        <v>0</v>
      </c>
      <c r="F1594" s="1">
        <v>0</v>
      </c>
      <c r="G1594" s="2">
        <f t="shared" si="70"/>
        <v>283.77244999999999</v>
      </c>
      <c r="H1594" s="2">
        <f t="shared" si="71"/>
        <v>0.34999999999854481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3716.78</v>
      </c>
      <c r="D1601" s="1">
        <v>0</v>
      </c>
      <c r="E1601" s="1">
        <v>0</v>
      </c>
      <c r="F1601" s="1">
        <v>0</v>
      </c>
      <c r="G1601" s="2">
        <f>B1601/1000*C1601</f>
        <v>74.335599999999999</v>
      </c>
      <c r="H1601" s="2">
        <f>ABS(C1601-ROUND(C1601,0))</f>
        <v>0.21999999999979991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623157.15999999992</v>
      </c>
      <c r="D1602" s="1">
        <v>0</v>
      </c>
      <c r="E1602" s="1">
        <v>0</v>
      </c>
      <c r="F1602" s="1">
        <v>0</v>
      </c>
      <c r="G1602" s="2">
        <f t="shared" si="70"/>
        <v>13086.300359999999</v>
      </c>
      <c r="H1602" s="2">
        <f t="shared" si="71"/>
        <v>0.15999999991618097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605362.26</v>
      </c>
      <c r="D1604" s="1">
        <v>0</v>
      </c>
      <c r="E1604" s="1">
        <v>0</v>
      </c>
      <c r="F1604" s="1">
        <v>0</v>
      </c>
      <c r="G1604" s="2">
        <f t="shared" si="70"/>
        <v>13923.331980000001</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603536.31000000006</v>
      </c>
      <c r="D1605" s="1">
        <v>0</v>
      </c>
      <c r="E1605" s="1">
        <v>0</v>
      </c>
      <c r="F1605" s="1">
        <v>0</v>
      </c>
      <c r="G1605" s="2">
        <f t="shared" si="70"/>
        <v>14484.871440000001</v>
      </c>
      <c r="H1605" s="2">
        <f t="shared" si="71"/>
        <v>0.31000000005587935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651.01</v>
      </c>
      <c r="D1606" s="1">
        <v>0</v>
      </c>
      <c r="E1606" s="1">
        <v>0</v>
      </c>
      <c r="F1606" s="1">
        <v>0</v>
      </c>
      <c r="G1606" s="2">
        <f t="shared" si="70"/>
        <v>16.27525</v>
      </c>
      <c r="H1606" s="2">
        <f t="shared" si="71"/>
        <v>9.9999999999909051E-3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1174.94</v>
      </c>
      <c r="D1607" s="1">
        <v>0</v>
      </c>
      <c r="E1607" s="1">
        <v>0</v>
      </c>
      <c r="F1607" s="1">
        <v>0</v>
      </c>
      <c r="G1607" s="2">
        <f t="shared" si="70"/>
        <v>30.548439999999999</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15507.83</v>
      </c>
      <c r="D1613" s="1">
        <v>0</v>
      </c>
      <c r="E1613" s="1">
        <v>0</v>
      </c>
      <c r="F1613" s="1">
        <v>0</v>
      </c>
      <c r="G1613" s="2">
        <f t="shared" si="70"/>
        <v>496.25056000000001</v>
      </c>
      <c r="H1613" s="2">
        <f t="shared" si="71"/>
        <v>0.17000000000007276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2287.0700000000002</v>
      </c>
      <c r="D1620" s="1">
        <v>0</v>
      </c>
      <c r="E1620" s="1">
        <v>0</v>
      </c>
      <c r="F1620" s="1">
        <v>0</v>
      </c>
      <c r="G1620" s="2">
        <f>B1620/1000*C1620</f>
        <v>89.195730000000012</v>
      </c>
      <c r="H1620" s="2">
        <f>ABS(C1620-ROUND(C1620,0))</f>
        <v>7.0000000000163709E-2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114237.87000000011</v>
      </c>
      <c r="D1621" s="1">
        <v>0</v>
      </c>
      <c r="E1621" s="1">
        <v>0</v>
      </c>
      <c r="F1621" s="1">
        <v>0</v>
      </c>
      <c r="G1621" s="2">
        <f t="shared" si="70"/>
        <v>4569.5148000000045</v>
      </c>
      <c r="H1621" s="2">
        <f t="shared" si="71"/>
        <v>0.12999999988824129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6004.59</v>
      </c>
      <c r="D1622" s="1">
        <v>0</v>
      </c>
      <c r="E1622" s="1">
        <v>0</v>
      </c>
      <c r="F1622" s="1">
        <v>0</v>
      </c>
      <c r="G1622" s="2">
        <f t="shared" si="70"/>
        <v>246.18819000000002</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6004.59</v>
      </c>
      <c r="D1669" s="1">
        <v>0</v>
      </c>
      <c r="E1669" s="1">
        <v>0</v>
      </c>
      <c r="F1669" s="1">
        <v>0</v>
      </c>
      <c r="G1669" s="2">
        <f t="shared" si="70"/>
        <v>528.40391999999997</v>
      </c>
      <c r="H1669" s="2">
        <f t="shared" si="71"/>
        <v>0.40999999999985448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6004.59</v>
      </c>
      <c r="D1670" s="1">
        <v>0</v>
      </c>
      <c r="E1670" s="1">
        <v>0</v>
      </c>
      <c r="F1670" s="1">
        <v>0</v>
      </c>
      <c r="G1670" s="2">
        <f t="shared" si="70"/>
        <v>534.40850999999998</v>
      </c>
      <c r="H1670" s="2">
        <f t="shared" si="71"/>
        <v>0.40999999999985448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108233.28</v>
      </c>
      <c r="D1681" s="1">
        <v>0</v>
      </c>
      <c r="E1681" s="1">
        <v>0</v>
      </c>
      <c r="F1681" s="1">
        <v>0</v>
      </c>
      <c r="G1681" s="2">
        <f t="shared" si="70"/>
        <v>10823.328000000001</v>
      </c>
      <c r="H1681" s="2">
        <f t="shared" si="71"/>
        <v>0.27999999999883585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106487.34</v>
      </c>
      <c r="D1683" s="1">
        <v>0</v>
      </c>
      <c r="E1683" s="1">
        <v>0</v>
      </c>
      <c r="F1683" s="1">
        <v>0</v>
      </c>
      <c r="G1683" s="2">
        <f t="shared" si="70"/>
        <v>10861.70868</v>
      </c>
      <c r="H1683" s="2">
        <f t="shared" si="71"/>
        <v>0.33999999999650754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316.23</v>
      </c>
      <c r="D1684" s="1">
        <v>0</v>
      </c>
      <c r="E1684" s="1">
        <v>0</v>
      </c>
      <c r="F1684" s="1">
        <v>0</v>
      </c>
      <c r="G1684" s="2">
        <f t="shared" si="70"/>
        <v>32.571689999999997</v>
      </c>
      <c r="H1684" s="2">
        <f t="shared" si="71"/>
        <v>0.23000000000001819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1429.71</v>
      </c>
      <c r="D1686" s="13">
        <v>0</v>
      </c>
      <c r="E1686" s="13">
        <v>0</v>
      </c>
      <c r="F1686" s="13">
        <v>0</v>
      </c>
      <c r="G1686" s="14">
        <f t="shared" si="70"/>
        <v>150.11955</v>
      </c>
      <c r="H1686" s="14">
        <f t="shared" si="71"/>
        <v>0.28999999999996362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13713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617670.23</v>
      </c>
      <c r="I16" s="298">
        <f>'PR-RAS'!E6</f>
        <v>718895.02000000014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614554.44999999995</v>
      </c>
      <c r="I17" s="298">
        <f>'PR-RAS'!E152</f>
        <v>800977.13000000012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9820.2800000000279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103429.63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122400.75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114237.87000000011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6004.59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108233.28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E737" sqref="E7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617670.23</v>
      </c>
      <c r="E6" s="59">
        <f>E7+E43+E49+E82+E106+E125+E134+E140</f>
        <v>718895.02000000014</v>
      </c>
      <c r="F6" s="44">
        <f t="shared" ref="F6:F132" si="0">IF(D6&lt;&gt;0,IF(E6/D6&gt;=100,"&gt;&gt;100",E6/D6*100),"-")</f>
        <v>116.38816071805826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571180.85</v>
      </c>
      <c r="E49" s="59">
        <f>E50+E53+E58+E61+E64+E68+E71+E74+E77</f>
        <v>666290.81000000006</v>
      </c>
      <c r="F49" s="44">
        <f t="shared" si="0"/>
        <v>116.65146161675415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570303.35</v>
      </c>
      <c r="E68" s="59">
        <f t="shared" si="11"/>
        <v>666290.81000000006</v>
      </c>
      <c r="F68" s="44">
        <f t="shared" si="0"/>
        <v>116.83094795077042</v>
      </c>
    </row>
    <row r="69" spans="1:6" ht="12.75" customHeight="1" x14ac:dyDescent="0.2">
      <c r="A69" s="62" t="s">
        <v>189</v>
      </c>
      <c r="B69" s="63" t="s">
        <v>190</v>
      </c>
      <c r="C69" s="267" t="s">
        <v>189</v>
      </c>
      <c r="D69" s="193">
        <v>570303.35</v>
      </c>
      <c r="E69" s="193">
        <v>654291.01</v>
      </c>
      <c r="F69" s="44">
        <f t="shared" si="0"/>
        <v>114.72683967225512</v>
      </c>
    </row>
    <row r="70" spans="1:6" ht="24" x14ac:dyDescent="0.2">
      <c r="A70" s="62" t="s">
        <v>191</v>
      </c>
      <c r="B70" s="63" t="s">
        <v>192</v>
      </c>
      <c r="C70" s="267" t="s">
        <v>191</v>
      </c>
      <c r="D70" s="193">
        <v>0</v>
      </c>
      <c r="E70" s="193">
        <v>11999.8</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877.5</v>
      </c>
      <c r="E74" s="59">
        <f t="shared" si="13"/>
        <v>0</v>
      </c>
      <c r="F74" s="44">
        <f t="shared" si="0"/>
        <v>0</v>
      </c>
    </row>
    <row r="75" spans="1:6" ht="12.75" customHeight="1" x14ac:dyDescent="0.2">
      <c r="A75" s="62" t="s">
        <v>201</v>
      </c>
      <c r="B75" s="64" t="s">
        <v>202</v>
      </c>
      <c r="C75" s="267" t="s">
        <v>201</v>
      </c>
      <c r="D75" s="193">
        <v>877.5</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4.0599999999999996</v>
      </c>
      <c r="E82" s="59">
        <f t="shared" si="15"/>
        <v>2.8</v>
      </c>
      <c r="F82" s="44">
        <f t="shared" si="0"/>
        <v>68.965517241379317</v>
      </c>
    </row>
    <row r="83" spans="1:6" ht="12.75" customHeight="1" x14ac:dyDescent="0.2">
      <c r="A83" s="62">
        <v>641</v>
      </c>
      <c r="B83" s="63" t="s">
        <v>217</v>
      </c>
      <c r="C83" s="267" t="s">
        <v>218</v>
      </c>
      <c r="D83" s="59">
        <f t="shared" ref="D83:E83" si="16">SUM(D84:D90)</f>
        <v>4.0599999999999996</v>
      </c>
      <c r="E83" s="59">
        <f t="shared" si="16"/>
        <v>2.8</v>
      </c>
      <c r="F83" s="44">
        <f t="shared" si="0"/>
        <v>68.965517241379317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4.0599999999999996</v>
      </c>
      <c r="E85" s="193">
        <v>2.8</v>
      </c>
      <c r="F85" s="44">
        <f t="shared" si="0"/>
        <v>68.965517241379317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11861</v>
      </c>
      <c r="E106" s="59">
        <f>E107+E112+E120+E124</f>
        <v>14676.15</v>
      </c>
      <c r="F106" s="44">
        <f t="shared" si="0"/>
        <v>123.73450805159767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11861</v>
      </c>
      <c r="E112" s="59">
        <f t="shared" si="20"/>
        <v>14676.15</v>
      </c>
      <c r="F112" s="44">
        <f t="shared" si="0"/>
        <v>123.73450805159767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11861</v>
      </c>
      <c r="E117" s="193">
        <v>14676.15</v>
      </c>
      <c r="F117" s="44">
        <f t="shared" si="0"/>
        <v>123.73450805159767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1024.75</v>
      </c>
      <c r="E125" s="59">
        <f t="shared" si="22"/>
        <v>309.39999999999998</v>
      </c>
      <c r="F125" s="44">
        <f t="shared" si="0"/>
        <v>30.192729934130274</v>
      </c>
    </row>
    <row r="126" spans="1:6" ht="12.75" customHeight="1" x14ac:dyDescent="0.2">
      <c r="A126" s="62">
        <v>661</v>
      </c>
      <c r="B126" s="64" t="s">
        <v>303</v>
      </c>
      <c r="C126" s="267" t="s">
        <v>304</v>
      </c>
      <c r="D126" s="59">
        <f t="shared" ref="D126:E126" si="23">SUM(D127:D128)</f>
        <v>38.799999999999997</v>
      </c>
      <c r="E126" s="59">
        <f t="shared" si="23"/>
        <v>9.4</v>
      </c>
      <c r="F126" s="44">
        <f t="shared" si="0"/>
        <v>24.226804123711343</v>
      </c>
    </row>
    <row r="127" spans="1:6" ht="12.75" customHeight="1" x14ac:dyDescent="0.2">
      <c r="A127" s="62">
        <v>6614</v>
      </c>
      <c r="B127" s="64" t="s">
        <v>305</v>
      </c>
      <c r="C127" s="267" t="s">
        <v>306</v>
      </c>
      <c r="D127" s="193">
        <v>38.799999999999997</v>
      </c>
      <c r="E127" s="193">
        <v>9.4</v>
      </c>
      <c r="F127" s="44">
        <f t="shared" si="0"/>
        <v>24.226804123711343</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985.95</v>
      </c>
      <c r="E129" s="59">
        <f t="shared" si="24"/>
        <v>300</v>
      </c>
      <c r="F129" s="44">
        <f t="shared" si="0"/>
        <v>30.427506465845124</v>
      </c>
    </row>
    <row r="130" spans="1:6" ht="12.75" customHeight="1" x14ac:dyDescent="0.2">
      <c r="A130" s="62">
        <v>6631</v>
      </c>
      <c r="B130" s="64" t="s">
        <v>311</v>
      </c>
      <c r="C130" s="267" t="s">
        <v>312</v>
      </c>
      <c r="D130" s="193">
        <v>390</v>
      </c>
      <c r="E130" s="193">
        <v>300</v>
      </c>
      <c r="F130" s="44">
        <f t="shared" si="0"/>
        <v>76.923076923076934</v>
      </c>
    </row>
    <row r="131" spans="1:6" ht="12.75" customHeight="1" x14ac:dyDescent="0.2">
      <c r="A131" s="62">
        <v>6632</v>
      </c>
      <c r="B131" s="181" t="s">
        <v>313</v>
      </c>
      <c r="C131" s="267" t="s">
        <v>314</v>
      </c>
      <c r="D131" s="193">
        <v>595.95000000000005</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33529.57</v>
      </c>
      <c r="E134" s="59">
        <f t="shared" si="25"/>
        <v>37615.86</v>
      </c>
      <c r="F134" s="44">
        <f t="shared" ref="F134:F229" si="26">IF(D134&lt;&gt;0,IF(E134/D134&gt;=100,"&gt;&gt;100",E134/D134*100),"-")</f>
        <v>112.18712318708531</v>
      </c>
    </row>
    <row r="135" spans="1:6" ht="24" x14ac:dyDescent="0.2">
      <c r="A135" s="62">
        <v>671</v>
      </c>
      <c r="B135" s="181" t="s">
        <v>321</v>
      </c>
      <c r="C135" s="267" t="s">
        <v>322</v>
      </c>
      <c r="D135" s="59">
        <f t="shared" ref="D135:E135" si="27">SUM(D136:D138)</f>
        <v>33529.57</v>
      </c>
      <c r="E135" s="59">
        <f t="shared" si="27"/>
        <v>37615.86</v>
      </c>
      <c r="F135" s="44">
        <f t="shared" si="26"/>
        <v>112.18712318708531</v>
      </c>
    </row>
    <row r="136" spans="1:6" ht="12.75" customHeight="1" x14ac:dyDescent="0.2">
      <c r="A136" s="62">
        <v>6711</v>
      </c>
      <c r="B136" s="64" t="s">
        <v>323</v>
      </c>
      <c r="C136" s="267" t="s">
        <v>324</v>
      </c>
      <c r="D136" s="193">
        <v>33529.57</v>
      </c>
      <c r="E136" s="193">
        <v>37615.86</v>
      </c>
      <c r="F136" s="44">
        <f t="shared" si="26"/>
        <v>112.18712318708531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70</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70</v>
      </c>
      <c r="E151" s="193"/>
      <c r="F151" s="44">
        <f t="shared" si="26"/>
        <v>0</v>
      </c>
    </row>
    <row r="152" spans="1:6" ht="12.75" customHeight="1" x14ac:dyDescent="0.2">
      <c r="A152" s="62">
        <v>3</v>
      </c>
      <c r="B152" s="63" t="s">
        <v>355</v>
      </c>
      <c r="C152" s="267" t="s">
        <v>61</v>
      </c>
      <c r="D152" s="59">
        <f>D153+D164+D202+D221+D230+D262+D273</f>
        <v>614554.44999999995</v>
      </c>
      <c r="E152" s="59">
        <f>E153+E164+E202+E221+E230+E262+E273</f>
        <v>800977.13000000012</v>
      </c>
      <c r="F152" s="44">
        <f t="shared" si="26"/>
        <v>130.33460745422965</v>
      </c>
    </row>
    <row r="153" spans="1:6" ht="12.75" customHeight="1" x14ac:dyDescent="0.2">
      <c r="A153" s="62">
        <v>31</v>
      </c>
      <c r="B153" s="63" t="s">
        <v>356</v>
      </c>
      <c r="C153" s="267" t="s">
        <v>35</v>
      </c>
      <c r="D153" s="59">
        <f t="shared" ref="D153:E153" si="30">D154+D159+D160</f>
        <v>517346.24</v>
      </c>
      <c r="E153" s="59">
        <f t="shared" si="30"/>
        <v>691313.52000000014</v>
      </c>
      <c r="F153" s="44">
        <f t="shared" si="26"/>
        <v>133.62685693820836</v>
      </c>
    </row>
    <row r="154" spans="1:6" ht="12.75" customHeight="1" x14ac:dyDescent="0.2">
      <c r="A154" s="62">
        <v>311</v>
      </c>
      <c r="B154" s="63" t="s">
        <v>357</v>
      </c>
      <c r="C154" s="267" t="s">
        <v>358</v>
      </c>
      <c r="D154" s="59">
        <f t="shared" ref="D154:E154" si="31">SUM(D155:D158)</f>
        <v>425646.99</v>
      </c>
      <c r="E154" s="59">
        <f t="shared" si="31"/>
        <v>573956.07000000007</v>
      </c>
      <c r="F154" s="44">
        <f t="shared" si="26"/>
        <v>134.84321127232687</v>
      </c>
    </row>
    <row r="155" spans="1:6" ht="12.75" customHeight="1" x14ac:dyDescent="0.2">
      <c r="A155" s="62">
        <v>3111</v>
      </c>
      <c r="B155" s="63" t="s">
        <v>359</v>
      </c>
      <c r="C155" s="267" t="s">
        <v>360</v>
      </c>
      <c r="D155" s="193">
        <v>398427.81</v>
      </c>
      <c r="E155" s="193">
        <v>537269.97</v>
      </c>
      <c r="F155" s="44">
        <f t="shared" si="26"/>
        <v>134.84750725608234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11812.35</v>
      </c>
      <c r="E157" s="193">
        <v>14814.04</v>
      </c>
      <c r="F157" s="44">
        <f t="shared" si="26"/>
        <v>125.41145496027464</v>
      </c>
    </row>
    <row r="158" spans="1:6" ht="12.75" customHeight="1" x14ac:dyDescent="0.2">
      <c r="A158" s="62">
        <v>3114</v>
      </c>
      <c r="B158" s="64" t="s">
        <v>365</v>
      </c>
      <c r="C158" s="267" t="s">
        <v>366</v>
      </c>
      <c r="D158" s="193">
        <v>15406.83</v>
      </c>
      <c r="E158" s="193">
        <v>21872.06</v>
      </c>
      <c r="F158" s="44">
        <f t="shared" si="26"/>
        <v>141.96340194576044</v>
      </c>
    </row>
    <row r="159" spans="1:6" ht="12.75" customHeight="1" x14ac:dyDescent="0.2">
      <c r="A159" s="62">
        <v>312</v>
      </c>
      <c r="B159" s="64" t="s">
        <v>367</v>
      </c>
      <c r="C159" s="267" t="s">
        <v>368</v>
      </c>
      <c r="D159" s="193">
        <v>20979.01</v>
      </c>
      <c r="E159" s="193">
        <v>22812.400000000001</v>
      </c>
      <c r="F159" s="44">
        <f t="shared" si="26"/>
        <v>108.73916357349562</v>
      </c>
    </row>
    <row r="160" spans="1:6" ht="12.75" customHeight="1" x14ac:dyDescent="0.2">
      <c r="A160" s="62">
        <v>313</v>
      </c>
      <c r="B160" s="64" t="s">
        <v>369</v>
      </c>
      <c r="C160" s="267" t="s">
        <v>370</v>
      </c>
      <c r="D160" s="59">
        <f t="shared" ref="D160:E160" si="32">SUM(D161:D163)</f>
        <v>70720.240000000005</v>
      </c>
      <c r="E160" s="59">
        <f t="shared" si="32"/>
        <v>94545.05</v>
      </c>
      <c r="F160" s="44">
        <f t="shared" si="26"/>
        <v>133.68881383886705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70720.240000000005</v>
      </c>
      <c r="E162" s="193">
        <v>94545.05</v>
      </c>
      <c r="F162" s="44">
        <f t="shared" si="26"/>
        <v>133.68881383886705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95872.12</v>
      </c>
      <c r="E164" s="59">
        <f>E165+E170+E178+E188+E189+E194</f>
        <v>108440.35</v>
      </c>
      <c r="F164" s="44">
        <f t="shared" si="26"/>
        <v>113.10936902198472</v>
      </c>
    </row>
    <row r="165" spans="1:6" ht="12.75" customHeight="1" x14ac:dyDescent="0.2">
      <c r="A165" s="62">
        <v>321</v>
      </c>
      <c r="B165" s="63" t="s">
        <v>379</v>
      </c>
      <c r="C165" s="267" t="s">
        <v>380</v>
      </c>
      <c r="D165" s="59">
        <f t="shared" ref="D165:E165" si="33">SUM(D166:D169)</f>
        <v>22736.97</v>
      </c>
      <c r="E165" s="59">
        <f t="shared" si="33"/>
        <v>27619.83</v>
      </c>
      <c r="F165" s="44">
        <f t="shared" si="26"/>
        <v>121.47542086742429</v>
      </c>
    </row>
    <row r="166" spans="1:6" ht="12.75" customHeight="1" x14ac:dyDescent="0.2">
      <c r="A166" s="62">
        <v>3211</v>
      </c>
      <c r="B166" s="63" t="s">
        <v>381</v>
      </c>
      <c r="C166" s="267" t="s">
        <v>382</v>
      </c>
      <c r="D166" s="193">
        <v>1966.84</v>
      </c>
      <c r="E166" s="193">
        <v>2948</v>
      </c>
      <c r="F166" s="44">
        <f t="shared" si="26"/>
        <v>149.88509487299424</v>
      </c>
    </row>
    <row r="167" spans="1:6" ht="12.75" customHeight="1" x14ac:dyDescent="0.2">
      <c r="A167" s="62">
        <v>3212</v>
      </c>
      <c r="B167" s="63" t="s">
        <v>383</v>
      </c>
      <c r="C167" s="267" t="s">
        <v>384</v>
      </c>
      <c r="D167" s="193">
        <v>19432.13</v>
      </c>
      <c r="E167" s="193">
        <v>22904.83</v>
      </c>
      <c r="F167" s="44">
        <f t="shared" si="26"/>
        <v>117.87091790760972</v>
      </c>
    </row>
    <row r="168" spans="1:6" ht="12.75" customHeight="1" x14ac:dyDescent="0.2">
      <c r="A168" s="62">
        <v>3213</v>
      </c>
      <c r="B168" s="63" t="s">
        <v>385</v>
      </c>
      <c r="C168" s="267" t="s">
        <v>386</v>
      </c>
      <c r="D168" s="193">
        <v>55</v>
      </c>
      <c r="E168" s="193">
        <v>785</v>
      </c>
      <c r="F168" s="44">
        <f t="shared" si="26"/>
        <v>1427.2727272727273</v>
      </c>
    </row>
    <row r="169" spans="1:6" ht="12.75" customHeight="1" x14ac:dyDescent="0.2">
      <c r="A169" s="62">
        <v>3214</v>
      </c>
      <c r="B169" s="63" t="s">
        <v>387</v>
      </c>
      <c r="C169" s="267" t="s">
        <v>388</v>
      </c>
      <c r="D169" s="193">
        <v>1283</v>
      </c>
      <c r="E169" s="193">
        <v>982</v>
      </c>
      <c r="F169" s="44">
        <f t="shared" si="26"/>
        <v>76.539360872954006</v>
      </c>
    </row>
    <row r="170" spans="1:6" ht="12.75" customHeight="1" x14ac:dyDescent="0.2">
      <c r="A170" s="62">
        <v>322</v>
      </c>
      <c r="B170" s="63" t="s">
        <v>389</v>
      </c>
      <c r="C170" s="267" t="s">
        <v>390</v>
      </c>
      <c r="D170" s="59">
        <f t="shared" ref="D170:E170" si="34">SUM(D171:D177)</f>
        <v>47893.189999999995</v>
      </c>
      <c r="E170" s="59">
        <f t="shared" si="34"/>
        <v>48193.420000000006</v>
      </c>
      <c r="F170" s="44">
        <f t="shared" si="26"/>
        <v>100.62687409212043</v>
      </c>
    </row>
    <row r="171" spans="1:6" ht="12.75" customHeight="1" x14ac:dyDescent="0.2">
      <c r="A171" s="62">
        <v>3221</v>
      </c>
      <c r="B171" s="63" t="s">
        <v>391</v>
      </c>
      <c r="C171" s="267" t="s">
        <v>392</v>
      </c>
      <c r="D171" s="193">
        <v>8290.0300000000007</v>
      </c>
      <c r="E171" s="193">
        <v>8749.7999999999993</v>
      </c>
      <c r="F171" s="44">
        <f t="shared" si="26"/>
        <v>105.54605954381347</v>
      </c>
    </row>
    <row r="172" spans="1:6" ht="12.75" customHeight="1" x14ac:dyDescent="0.2">
      <c r="A172" s="62">
        <v>3222</v>
      </c>
      <c r="B172" s="63" t="s">
        <v>393</v>
      </c>
      <c r="C172" s="267" t="s">
        <v>394</v>
      </c>
      <c r="D172" s="193">
        <v>27270.18</v>
      </c>
      <c r="E172" s="193">
        <v>28583.42</v>
      </c>
      <c r="F172" s="44">
        <f t="shared" si="26"/>
        <v>104.81566311626838</v>
      </c>
    </row>
    <row r="173" spans="1:6" ht="12.75" customHeight="1" x14ac:dyDescent="0.2">
      <c r="A173" s="62">
        <v>3223</v>
      </c>
      <c r="B173" s="64" t="s">
        <v>395</v>
      </c>
      <c r="C173" s="267" t="s">
        <v>396</v>
      </c>
      <c r="D173" s="193">
        <v>10755.27</v>
      </c>
      <c r="E173" s="193">
        <v>10442.07</v>
      </c>
      <c r="F173" s="44">
        <f t="shared" si="26"/>
        <v>97.087939214915096</v>
      </c>
    </row>
    <row r="174" spans="1:6" ht="12.75" customHeight="1" x14ac:dyDescent="0.2">
      <c r="A174" s="62">
        <v>3224</v>
      </c>
      <c r="B174" s="64" t="s">
        <v>397</v>
      </c>
      <c r="C174" s="267" t="s">
        <v>398</v>
      </c>
      <c r="D174" s="193">
        <v>328.83</v>
      </c>
      <c r="E174" s="193">
        <v>176.83</v>
      </c>
      <c r="F174" s="44">
        <f t="shared" si="26"/>
        <v>53.775507100933616</v>
      </c>
    </row>
    <row r="175" spans="1:6" ht="12.75" customHeight="1" x14ac:dyDescent="0.2">
      <c r="A175" s="62">
        <v>3225</v>
      </c>
      <c r="B175" s="64" t="s">
        <v>399</v>
      </c>
      <c r="C175" s="267" t="s">
        <v>400</v>
      </c>
      <c r="D175" s="193">
        <v>1248.8800000000001</v>
      </c>
      <c r="E175" s="193">
        <v>241.3</v>
      </c>
      <c r="F175" s="44">
        <f t="shared" si="26"/>
        <v>19.321311895458329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21164.309999999998</v>
      </c>
      <c r="E178" s="59">
        <f t="shared" si="35"/>
        <v>27297.439999999999</v>
      </c>
      <c r="F178" s="44">
        <f t="shared" si="26"/>
        <v>128.97864376395924</v>
      </c>
    </row>
    <row r="179" spans="1:6" ht="12.75" customHeight="1" x14ac:dyDescent="0.2">
      <c r="A179" s="62">
        <v>3231</v>
      </c>
      <c r="B179" s="64" t="s">
        <v>407</v>
      </c>
      <c r="C179" s="267" t="s">
        <v>408</v>
      </c>
      <c r="D179" s="193">
        <v>639.47</v>
      </c>
      <c r="E179" s="193">
        <v>777.41</v>
      </c>
      <c r="F179" s="44">
        <f t="shared" si="26"/>
        <v>121.5709884748307</v>
      </c>
    </row>
    <row r="180" spans="1:6" ht="12.75" customHeight="1" x14ac:dyDescent="0.2">
      <c r="A180" s="62">
        <v>3232</v>
      </c>
      <c r="B180" s="64" t="s">
        <v>409</v>
      </c>
      <c r="C180" s="267" t="s">
        <v>410</v>
      </c>
      <c r="D180" s="193">
        <v>1885.8</v>
      </c>
      <c r="E180" s="193">
        <v>4368.41</v>
      </c>
      <c r="F180" s="44">
        <f t="shared" si="26"/>
        <v>231.64757662530491</v>
      </c>
    </row>
    <row r="181" spans="1:6" ht="12.75" customHeight="1" x14ac:dyDescent="0.2">
      <c r="A181" s="62">
        <v>3233</v>
      </c>
      <c r="B181" s="64" t="s">
        <v>411</v>
      </c>
      <c r="C181" s="267" t="s">
        <v>412</v>
      </c>
      <c r="D181" s="193">
        <v>0</v>
      </c>
      <c r="E181" s="193">
        <v>720</v>
      </c>
      <c r="F181" s="44" t="str">
        <f t="shared" si="26"/>
        <v>-</v>
      </c>
    </row>
    <row r="182" spans="1:6" ht="12.75" customHeight="1" x14ac:dyDescent="0.2">
      <c r="A182" s="62">
        <v>3234</v>
      </c>
      <c r="B182" s="64" t="s">
        <v>413</v>
      </c>
      <c r="C182" s="267" t="s">
        <v>414</v>
      </c>
      <c r="D182" s="193">
        <v>3620.18</v>
      </c>
      <c r="E182" s="193">
        <v>4188.6400000000003</v>
      </c>
      <c r="F182" s="44">
        <f t="shared" si="26"/>
        <v>115.70253412813729</v>
      </c>
    </row>
    <row r="183" spans="1:6" ht="12.75" customHeight="1" x14ac:dyDescent="0.2">
      <c r="A183" s="62">
        <v>3235</v>
      </c>
      <c r="B183" s="63" t="s">
        <v>415</v>
      </c>
      <c r="C183" s="267" t="s">
        <v>416</v>
      </c>
      <c r="D183" s="193">
        <v>955.83</v>
      </c>
      <c r="E183" s="193">
        <v>1138.74</v>
      </c>
      <c r="F183" s="44">
        <f t="shared" si="26"/>
        <v>119.136248077587</v>
      </c>
    </row>
    <row r="184" spans="1:6" ht="12.75" customHeight="1" x14ac:dyDescent="0.2">
      <c r="A184" s="62">
        <v>3236</v>
      </c>
      <c r="B184" s="63" t="s">
        <v>417</v>
      </c>
      <c r="C184" s="267" t="s">
        <v>418</v>
      </c>
      <c r="D184" s="193">
        <v>2984.55</v>
      </c>
      <c r="E184" s="193">
        <v>713.53</v>
      </c>
      <c r="F184" s="44">
        <f t="shared" si="26"/>
        <v>23.907456735521265</v>
      </c>
    </row>
    <row r="185" spans="1:6" ht="12.75" customHeight="1" x14ac:dyDescent="0.2">
      <c r="A185" s="62">
        <v>3237</v>
      </c>
      <c r="B185" s="63" t="s">
        <v>419</v>
      </c>
      <c r="C185" s="267" t="s">
        <v>420</v>
      </c>
      <c r="D185" s="193">
        <v>158.80000000000001</v>
      </c>
      <c r="E185" s="193">
        <v>1967.4</v>
      </c>
      <c r="F185" s="44">
        <f t="shared" si="26"/>
        <v>1238.9168765743073</v>
      </c>
    </row>
    <row r="186" spans="1:6" ht="12.75" customHeight="1" x14ac:dyDescent="0.2">
      <c r="A186" s="62">
        <v>3238</v>
      </c>
      <c r="B186" s="63" t="s">
        <v>421</v>
      </c>
      <c r="C186" s="267" t="s">
        <v>422</v>
      </c>
      <c r="D186" s="193">
        <v>947.68</v>
      </c>
      <c r="E186" s="193">
        <v>1427.5</v>
      </c>
      <c r="F186" s="44">
        <f t="shared" si="26"/>
        <v>150.63101468850246</v>
      </c>
    </row>
    <row r="187" spans="1:6" ht="12.75" customHeight="1" x14ac:dyDescent="0.2">
      <c r="A187" s="62">
        <v>3239</v>
      </c>
      <c r="B187" s="63" t="s">
        <v>423</v>
      </c>
      <c r="C187" s="267" t="s">
        <v>424</v>
      </c>
      <c r="D187" s="193">
        <v>9972</v>
      </c>
      <c r="E187" s="193">
        <v>11995.81</v>
      </c>
      <c r="F187" s="44">
        <f t="shared" si="26"/>
        <v>120.29492579221821</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4077.6499999999996</v>
      </c>
      <c r="E194" s="59">
        <f t="shared" si="36"/>
        <v>5329.66</v>
      </c>
      <c r="F194" s="44">
        <f t="shared" si="26"/>
        <v>130.70420462766546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178.09</v>
      </c>
      <c r="E198" s="193">
        <v>150</v>
      </c>
      <c r="F198" s="44">
        <f t="shared" si="26"/>
        <v>84.227076197428261</v>
      </c>
    </row>
    <row r="199" spans="1:6" ht="12.75" customHeight="1" x14ac:dyDescent="0.2">
      <c r="A199" s="62">
        <v>3295</v>
      </c>
      <c r="B199" s="63" t="s">
        <v>447</v>
      </c>
      <c r="C199" s="267" t="s">
        <v>448</v>
      </c>
      <c r="D199" s="193">
        <v>1068.25</v>
      </c>
      <c r="E199" s="193">
        <v>1295.3</v>
      </c>
      <c r="F199" s="44">
        <f t="shared" si="26"/>
        <v>121.2543880177861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2831.31</v>
      </c>
      <c r="E201" s="193">
        <v>3884.36</v>
      </c>
      <c r="F201" s="44">
        <f t="shared" si="26"/>
        <v>137.19303078786854</v>
      </c>
    </row>
    <row r="202" spans="1:6" ht="12.75" customHeight="1" x14ac:dyDescent="0.2">
      <c r="A202" s="62">
        <v>34</v>
      </c>
      <c r="B202" s="182" t="s">
        <v>453</v>
      </c>
      <c r="C202" s="267" t="s">
        <v>454</v>
      </c>
      <c r="D202" s="59">
        <f t="shared" ref="D202:E202" si="37">D203+D208+D216</f>
        <v>570.09</v>
      </c>
      <c r="E202" s="59">
        <f t="shared" si="37"/>
        <v>573.26</v>
      </c>
      <c r="F202" s="44">
        <f t="shared" si="26"/>
        <v>100.55605255310564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570.09</v>
      </c>
      <c r="E216" s="59">
        <f t="shared" si="40"/>
        <v>573.26</v>
      </c>
      <c r="F216" s="44">
        <f t="shared" si="26"/>
        <v>100.55605255310564</v>
      </c>
    </row>
    <row r="217" spans="1:6" ht="12.75" customHeight="1" x14ac:dyDescent="0.2">
      <c r="A217" s="62">
        <v>3431</v>
      </c>
      <c r="B217" s="181" t="s">
        <v>483</v>
      </c>
      <c r="C217" s="267" t="s">
        <v>484</v>
      </c>
      <c r="D217" s="193">
        <v>427.1</v>
      </c>
      <c r="E217" s="193">
        <v>398.62</v>
      </c>
      <c r="F217" s="44">
        <f t="shared" si="26"/>
        <v>93.331772418637314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v>5.36</v>
      </c>
      <c r="F219" s="44" t="str">
        <f t="shared" si="26"/>
        <v>-</v>
      </c>
    </row>
    <row r="220" spans="1:6" ht="12.75" customHeight="1" x14ac:dyDescent="0.2">
      <c r="A220" s="62">
        <v>3434</v>
      </c>
      <c r="B220" s="64" t="s">
        <v>489</v>
      </c>
      <c r="C220" s="267" t="s">
        <v>490</v>
      </c>
      <c r="D220" s="193">
        <v>142.99</v>
      </c>
      <c r="E220" s="193">
        <v>169.28</v>
      </c>
      <c r="F220" s="44">
        <f t="shared" si="26"/>
        <v>118.38590111196588</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766</v>
      </c>
      <c r="E273" s="59">
        <f t="shared" si="60"/>
        <v>650</v>
      </c>
      <c r="F273" s="44">
        <f t="shared" ref="F273:F277" si="61">IF(D273&lt;&gt;0,IF(E273/D273&gt;=100,"&gt;&gt;100",E273/D273*100),"-")</f>
        <v>84.85639686684074</v>
      </c>
    </row>
    <row r="274" spans="1:6" ht="12.75" customHeight="1" x14ac:dyDescent="0.2">
      <c r="A274" s="62">
        <v>381</v>
      </c>
      <c r="B274" s="63" t="s">
        <v>588</v>
      </c>
      <c r="C274" s="267" t="s">
        <v>589</v>
      </c>
      <c r="D274" s="59">
        <f t="shared" ref="D274:E274" si="62">SUM(D275:D277)</f>
        <v>766</v>
      </c>
      <c r="E274" s="59">
        <f t="shared" si="62"/>
        <v>650</v>
      </c>
      <c r="F274" s="44">
        <f t="shared" si="61"/>
        <v>84.85639686684074</v>
      </c>
    </row>
    <row r="275" spans="1:6" ht="12.75" customHeight="1" x14ac:dyDescent="0.2">
      <c r="A275" s="62">
        <v>3811</v>
      </c>
      <c r="B275" s="63" t="s">
        <v>590</v>
      </c>
      <c r="C275" s="267" t="s">
        <v>591</v>
      </c>
      <c r="D275" s="193">
        <v>766</v>
      </c>
      <c r="E275" s="193">
        <v>650</v>
      </c>
      <c r="F275" s="44">
        <f t="shared" si="61"/>
        <v>84.85639686684074</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614554.44999999995</v>
      </c>
      <c r="E299" s="59">
        <f>E152-E297+E298</f>
        <v>800977.13000000012</v>
      </c>
      <c r="F299" s="44">
        <f t="shared" si="68"/>
        <v>130.33460745422965</v>
      </c>
    </row>
    <row r="300" spans="1:6" ht="12.75" customHeight="1" x14ac:dyDescent="0.2">
      <c r="A300" s="62" t="s">
        <v>629</v>
      </c>
      <c r="B300" s="63" t="s">
        <v>640</v>
      </c>
      <c r="C300" s="267" t="s">
        <v>641</v>
      </c>
      <c r="D300" s="59">
        <f>IF(D6&gt;=D299,D6-D299,0)</f>
        <v>3115.7800000000279</v>
      </c>
      <c r="E300" s="59">
        <f>IF(E6&gt;=E299,E6-E299,0)</f>
        <v>0</v>
      </c>
      <c r="F300" s="44">
        <f t="shared" si="68"/>
        <v>0</v>
      </c>
    </row>
    <row r="301" spans="1:6" ht="12.75" customHeight="1" x14ac:dyDescent="0.2">
      <c r="A301" s="62" t="s">
        <v>629</v>
      </c>
      <c r="B301" s="63" t="s">
        <v>642</v>
      </c>
      <c r="C301" s="267" t="s">
        <v>643</v>
      </c>
      <c r="D301" s="59">
        <f>IF(D299&gt;=D6,D299-D6,0)</f>
        <v>0</v>
      </c>
      <c r="E301" s="59">
        <f>IF(E299&gt;=E6,E299-E6,0)</f>
        <v>82082.109999999986</v>
      </c>
      <c r="F301" s="44" t="str">
        <f t="shared" si="68"/>
        <v>-</v>
      </c>
    </row>
    <row r="302" spans="1:6" ht="12.75" customHeight="1" x14ac:dyDescent="0.2">
      <c r="A302" s="62">
        <v>92211</v>
      </c>
      <c r="B302" s="63" t="s">
        <v>644</v>
      </c>
      <c r="C302" s="267" t="s">
        <v>645</v>
      </c>
      <c r="D302" s="193">
        <v>8311.5</v>
      </c>
      <c r="E302" s="193">
        <v>0</v>
      </c>
      <c r="F302" s="44">
        <f t="shared" si="68"/>
        <v>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1470.49</v>
      </c>
      <c r="E304" s="193">
        <v>0</v>
      </c>
      <c r="F304" s="44">
        <f t="shared" si="68"/>
        <v>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1607</v>
      </c>
      <c r="E360" s="59">
        <f t="shared" si="86"/>
        <v>21347.52</v>
      </c>
      <c r="F360" s="44">
        <f t="shared" si="72"/>
        <v>1328.4082140634723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1607</v>
      </c>
      <c r="E373" s="59">
        <f t="shared" si="90"/>
        <v>21347.52</v>
      </c>
      <c r="F373" s="44">
        <f t="shared" si="72"/>
        <v>1328.4082140634723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1540.01</v>
      </c>
      <c r="E379" s="59">
        <f t="shared" si="92"/>
        <v>20887.600000000002</v>
      </c>
      <c r="F379" s="44">
        <f t="shared" si="72"/>
        <v>1356.3288550074353</v>
      </c>
    </row>
    <row r="380" spans="1:6" ht="12.75" customHeight="1" x14ac:dyDescent="0.2">
      <c r="A380" s="62">
        <v>4221</v>
      </c>
      <c r="B380" s="63" t="s">
        <v>695</v>
      </c>
      <c r="C380" s="267" t="s">
        <v>787</v>
      </c>
      <c r="D380" s="193">
        <v>1169.98</v>
      </c>
      <c r="E380" s="193">
        <v>12846.48</v>
      </c>
      <c r="F380" s="44">
        <f t="shared" si="72"/>
        <v>1098.0085129660335</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6004.59</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370.03</v>
      </c>
      <c r="E384" s="191">
        <v>580.13</v>
      </c>
      <c r="F384" s="70">
        <f t="shared" si="72"/>
        <v>156.7791800664811</v>
      </c>
    </row>
    <row r="385" spans="1:6" ht="12.75" customHeight="1" x14ac:dyDescent="0.2">
      <c r="A385" s="62">
        <v>4226</v>
      </c>
      <c r="B385" s="63" t="s">
        <v>705</v>
      </c>
      <c r="C385" s="267" t="s">
        <v>793</v>
      </c>
      <c r="D385" s="193">
        <v>0</v>
      </c>
      <c r="E385" s="193">
        <v>1456.4</v>
      </c>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66.989999999999995</v>
      </c>
      <c r="E393" s="59">
        <f t="shared" si="94"/>
        <v>459.92</v>
      </c>
      <c r="F393" s="44">
        <f t="shared" si="72"/>
        <v>686.55023137781768</v>
      </c>
    </row>
    <row r="394" spans="1:6" ht="12.75" customHeight="1" x14ac:dyDescent="0.2">
      <c r="A394" s="62">
        <v>4241</v>
      </c>
      <c r="B394" s="63" t="s">
        <v>804</v>
      </c>
      <c r="C394" s="267" t="s">
        <v>805</v>
      </c>
      <c r="D394" s="193">
        <v>66.989999999999995</v>
      </c>
      <c r="E394" s="193">
        <v>459.92</v>
      </c>
      <c r="F394" s="44">
        <f t="shared" si="72"/>
        <v>686.55023137781768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1607</v>
      </c>
      <c r="E418" s="59">
        <f t="shared" si="102"/>
        <v>21347.52</v>
      </c>
      <c r="F418" s="44">
        <f t="shared" si="72"/>
        <v>1328.4082140634723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617670.23</v>
      </c>
      <c r="E422" s="59">
        <f>E6+E308</f>
        <v>718895.02000000014</v>
      </c>
      <c r="F422" s="44">
        <f t="shared" si="72"/>
        <v>116.38816071805826</v>
      </c>
    </row>
    <row r="423" spans="1:6" ht="12.75" customHeight="1" x14ac:dyDescent="0.2">
      <c r="A423" s="62" t="s">
        <v>629</v>
      </c>
      <c r="B423" s="63" t="s">
        <v>852</v>
      </c>
      <c r="C423" s="267" t="s">
        <v>853</v>
      </c>
      <c r="D423" s="59">
        <f t="shared" ref="D423:E423" si="103">D299+D360</f>
        <v>616161.44999999995</v>
      </c>
      <c r="E423" s="59">
        <f t="shared" si="103"/>
        <v>822324.65000000014</v>
      </c>
      <c r="F423" s="44">
        <f t="shared" si="72"/>
        <v>133.45928246565899</v>
      </c>
    </row>
    <row r="424" spans="1:6" ht="12.75" customHeight="1" x14ac:dyDescent="0.2">
      <c r="A424" s="62" t="s">
        <v>629</v>
      </c>
      <c r="B424" s="63" t="s">
        <v>854</v>
      </c>
      <c r="C424" s="267" t="s">
        <v>855</v>
      </c>
      <c r="D424" s="59">
        <f t="shared" ref="D424:E424" si="104">IF(D422&gt;=D423,D422-D423,0)</f>
        <v>1508.7800000000279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103429.63</v>
      </c>
      <c r="F425" s="44" t="str">
        <f t="shared" si="72"/>
        <v>-</v>
      </c>
    </row>
    <row r="426" spans="1:6" ht="12.75" customHeight="1" x14ac:dyDescent="0.2">
      <c r="A426" s="271" t="s">
        <v>858</v>
      </c>
      <c r="B426" s="182" t="s">
        <v>859</v>
      </c>
      <c r="C426" s="272" t="s">
        <v>860</v>
      </c>
      <c r="D426" s="59">
        <f t="shared" ref="D426:E426" si="106">IF(D302-D303+D419-D420&gt;=0,D302-D303+D419-D420,0)</f>
        <v>8311.5</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1470.49</v>
      </c>
      <c r="E428" s="80">
        <f t="shared" si="108"/>
        <v>0</v>
      </c>
      <c r="F428" s="60">
        <f t="shared" si="72"/>
        <v>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617670.23</v>
      </c>
      <c r="E643" s="59">
        <f>E422+E430</f>
        <v>718895.02000000014</v>
      </c>
      <c r="F643" s="44">
        <f t="shared" si="109"/>
        <v>116.38816071805826</v>
      </c>
    </row>
    <row r="644" spans="1:6" ht="12.75" customHeight="1" x14ac:dyDescent="0.2">
      <c r="A644" s="62" t="s">
        <v>629</v>
      </c>
      <c r="B644" s="63" t="s">
        <v>1285</v>
      </c>
      <c r="C644" s="267" t="s">
        <v>1286</v>
      </c>
      <c r="D644" s="59">
        <f>D423+D535</f>
        <v>616161.44999999995</v>
      </c>
      <c r="E644" s="59">
        <f>E423+E535</f>
        <v>822324.65000000014</v>
      </c>
      <c r="F644" s="44">
        <f t="shared" si="109"/>
        <v>133.45928246565899</v>
      </c>
    </row>
    <row r="645" spans="1:6" ht="12.75" customHeight="1" x14ac:dyDescent="0.2">
      <c r="A645" s="62" t="s">
        <v>629</v>
      </c>
      <c r="B645" s="63" t="s">
        <v>1287</v>
      </c>
      <c r="C645" s="267" t="s">
        <v>1288</v>
      </c>
      <c r="D645" s="59">
        <f t="shared" ref="D645:E645" si="163">IF(D643&gt;=D644,D643-D644,0)</f>
        <v>1508.7800000000279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103429.63</v>
      </c>
      <c r="F646" s="44" t="str">
        <f t="shared" si="109"/>
        <v>-</v>
      </c>
    </row>
    <row r="647" spans="1:6" ht="24" x14ac:dyDescent="0.2">
      <c r="A647" s="271" t="s">
        <v>1291</v>
      </c>
      <c r="B647" s="63" t="s">
        <v>1292</v>
      </c>
      <c r="C647" s="272" t="s">
        <v>1291</v>
      </c>
      <c r="D647" s="59">
        <f>IF(D426-D427+D641-D642&gt;=0,D426-D427+D641-D642,0)</f>
        <v>8311.5</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9820.2800000000279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103429.63</v>
      </c>
      <c r="F650" s="44" t="str">
        <f t="shared" si="109"/>
        <v>-</v>
      </c>
    </row>
    <row r="651" spans="1:6" ht="24" x14ac:dyDescent="0.2">
      <c r="A651" s="269" t="s">
        <v>1299</v>
      </c>
      <c r="B651" s="183" t="s">
        <v>1300</v>
      </c>
      <c r="C651" s="270" t="s">
        <v>1299</v>
      </c>
      <c r="D651" s="195">
        <v>96159.59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12865.71</v>
      </c>
      <c r="E653" s="193">
        <v>25815.83</v>
      </c>
      <c r="F653" s="44">
        <f t="shared" ref="F653:F740" si="167">IF(D653&lt;&gt;0,IF(E653/D653&gt;=100,"&gt;&gt;100",E653/D653*100),"-")</f>
        <v>200.65608505088335</v>
      </c>
    </row>
    <row r="654" spans="1:6" ht="12.75" customHeight="1" x14ac:dyDescent="0.2">
      <c r="A654" s="62" t="s">
        <v>1304</v>
      </c>
      <c r="B654" s="63" t="s">
        <v>1305</v>
      </c>
      <c r="C654" s="267" t="s">
        <v>1304</v>
      </c>
      <c r="D654" s="193">
        <v>86070.66</v>
      </c>
      <c r="E654" s="193">
        <v>123318.5</v>
      </c>
      <c r="F654" s="44">
        <f t="shared" si="167"/>
        <v>143.2758851854976</v>
      </c>
    </row>
    <row r="655" spans="1:6" ht="12.75" customHeight="1" x14ac:dyDescent="0.2">
      <c r="A655" s="62" t="s">
        <v>1306</v>
      </c>
      <c r="B655" s="63" t="s">
        <v>1307</v>
      </c>
      <c r="C655" s="267" t="s">
        <v>1306</v>
      </c>
      <c r="D655" s="193">
        <v>82256.25</v>
      </c>
      <c r="E655" s="193">
        <v>149134.32999999999</v>
      </c>
      <c r="F655" s="44">
        <f t="shared" si="167"/>
        <v>181.30455740445254</v>
      </c>
    </row>
    <row r="656" spans="1:6" ht="24" x14ac:dyDescent="0.2">
      <c r="A656" s="62">
        <v>11</v>
      </c>
      <c r="B656" s="63" t="s">
        <v>1308</v>
      </c>
      <c r="C656" s="267" t="s">
        <v>1309</v>
      </c>
      <c r="D656" s="59">
        <f t="shared" ref="D656:E656" si="168">+D653+D654-D655</f>
        <v>16680.119999999995</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44</v>
      </c>
      <c r="E658" s="273">
        <v>46</v>
      </c>
      <c r="F658" s="44">
        <f t="shared" si="167"/>
        <v>104.54545454545455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44</v>
      </c>
      <c r="E660" s="273">
        <v>46</v>
      </c>
      <c r="F660" s="44">
        <f t="shared" si="167"/>
        <v>104.54545454545455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569033.35</v>
      </c>
      <c r="E683" s="191">
        <v>654291.01</v>
      </c>
      <c r="F683" s="70">
        <f t="shared" si="167"/>
        <v>114.98289335765645</v>
      </c>
    </row>
    <row r="684" spans="1:6" ht="24" x14ac:dyDescent="0.2">
      <c r="A684" s="69">
        <v>63613</v>
      </c>
      <c r="B684" s="181" t="s">
        <v>1365</v>
      </c>
      <c r="C684" s="301" t="s">
        <v>1366</v>
      </c>
      <c r="D684" s="191">
        <v>1270</v>
      </c>
      <c r="E684" s="191">
        <v>0</v>
      </c>
      <c r="F684" s="70">
        <f t="shared" si="167"/>
        <v>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11999.8</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877.5</v>
      </c>
      <c r="E703" s="191"/>
      <c r="F703" s="70">
        <f t="shared" si="167"/>
        <v>0</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11800</v>
      </c>
      <c r="E724" s="191"/>
      <c r="F724" s="70">
        <f t="shared" si="167"/>
        <v>0</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19432.13</v>
      </c>
      <c r="E734" s="191">
        <v>22904.83</v>
      </c>
      <c r="F734" s="70">
        <f t="shared" si="167"/>
        <v>117.87091790760972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2450.77</v>
      </c>
      <c r="E736" s="193">
        <v>159.27000000000001</v>
      </c>
      <c r="F736" s="44">
        <f t="shared" si="167"/>
        <v>6.4987738547476912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138.88999999999999</v>
      </c>
      <c r="E738" s="193">
        <v>334.44</v>
      </c>
      <c r="F738" s="44">
        <f t="shared" si="167"/>
        <v>240.79487364101089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336</v>
      </c>
      <c r="E740" s="191"/>
      <c r="F740" s="70">
        <f t="shared" si="167"/>
        <v>0</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980</v>
      </c>
      <c r="E744" s="191">
        <v>1164</v>
      </c>
      <c r="F744" s="70">
        <f t="shared" si="170"/>
        <v>118.77551020408164</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7" zoomScaleNormal="100" workbookViewId="0">
      <selection activeCell="D33" sqref="D3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122400.75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614994.28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589448.85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581255.63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540.36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1285.5899999999999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650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5717.27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21828.65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3716.78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623157.15999999992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605362.26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603536.31000000006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651.01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1174.94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15507.83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2287.0700000000002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114237.87000000011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6004.59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6004.59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6004.59</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108233.28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106487.34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316.23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1429.71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13713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 </cp:lastModifiedBy>
  <cp:lastPrinted>2025-07-10T06:18:28Z</cp:lastPrinted>
  <dcterms:created xsi:type="dcterms:W3CDTF">2022-04-01T05:14:30Z</dcterms:created>
  <dcterms:modified xsi:type="dcterms:W3CDTF">2025-07-10T06:18:47Z</dcterms:modified>
</cp:coreProperties>
</file>