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racunovodstvo2\Desktop\"/>
    </mc:Choice>
  </mc:AlternateContent>
  <xr:revisionPtr revIDLastSave="0" documentId="13_ncr:1_{881DBCB8-DEA2-4184-B984-9174EF45191D}" xr6:coauthVersionLast="36" xr6:coauthVersionMax="36" xr10:uidLastSave="{00000000-0000-0000-0000-000000000000}"/>
  <bookViews>
    <workbookView xWindow="0" yWindow="0" windowWidth="25200" windowHeight="1147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G332" i="9"/>
  <c r="F332" i="9"/>
  <c r="B332" i="9"/>
  <c r="H331" i="9"/>
  <c r="G331" i="9"/>
  <c r="F331" i="9"/>
  <c r="E331" i="9"/>
  <c r="B331" i="9" s="1"/>
  <c r="H330" i="9"/>
  <c r="E330" i="9" s="1"/>
  <c r="G330" i="9"/>
  <c r="F330" i="9"/>
  <c r="B330" i="9"/>
  <c r="H329" i="9"/>
  <c r="G329" i="9"/>
  <c r="F329" i="9"/>
  <c r="E329" i="9"/>
  <c r="B329" i="9" s="1"/>
  <c r="H328" i="9"/>
  <c r="G328" i="9"/>
  <c r="F328" i="9"/>
  <c r="H327" i="9"/>
  <c r="G327" i="9"/>
  <c r="F327" i="9"/>
  <c r="E327" i="9"/>
  <c r="B327" i="9" s="1"/>
  <c r="H326" i="9"/>
  <c r="G326" i="9"/>
  <c r="F326" i="9"/>
  <c r="H325" i="9"/>
  <c r="G325" i="9"/>
  <c r="F325" i="9"/>
  <c r="E325" i="9"/>
  <c r="B325" i="9" s="1"/>
  <c r="H324" i="9"/>
  <c r="E324" i="9" s="1"/>
  <c r="G324" i="9"/>
  <c r="F324" i="9"/>
  <c r="B324" i="9"/>
  <c r="H323" i="9"/>
  <c r="G323" i="9"/>
  <c r="F323" i="9"/>
  <c r="E323" i="9"/>
  <c r="B323" i="9" s="1"/>
  <c r="H322" i="9"/>
  <c r="E322" i="9" s="1"/>
  <c r="G322" i="9"/>
  <c r="F322" i="9"/>
  <c r="B322" i="9"/>
  <c r="H321" i="9"/>
  <c r="G321" i="9"/>
  <c r="F321" i="9"/>
  <c r="E321" i="9"/>
  <c r="B321" i="9" s="1"/>
  <c r="H320" i="9"/>
  <c r="E320" i="9" s="1"/>
  <c r="G320" i="9"/>
  <c r="F320" i="9"/>
  <c r="B320" i="9"/>
  <c r="H319" i="9"/>
  <c r="G319" i="9"/>
  <c r="F319" i="9"/>
  <c r="E319" i="9"/>
  <c r="B319" i="9" s="1"/>
  <c r="H318" i="9"/>
  <c r="E318" i="9" s="1"/>
  <c r="G318" i="9"/>
  <c r="F318" i="9"/>
  <c r="B318" i="9"/>
  <c r="H317" i="9"/>
  <c r="G317" i="9"/>
  <c r="F317" i="9"/>
  <c r="E317" i="9"/>
  <c r="B317" i="9" s="1"/>
  <c r="H316" i="9"/>
  <c r="E316" i="9" s="1"/>
  <c r="G316" i="9"/>
  <c r="F316" i="9"/>
  <c r="B316" i="9"/>
  <c r="F315" i="9"/>
  <c r="F314" i="9"/>
  <c r="F313" i="9"/>
  <c r="H312" i="9"/>
  <c r="E312" i="9" s="1"/>
  <c r="B312" i="9" s="1"/>
  <c r="G312" i="9"/>
  <c r="F312" i="9"/>
  <c r="H311" i="9"/>
  <c r="G311" i="9"/>
  <c r="F311" i="9"/>
  <c r="E311" i="9"/>
  <c r="B311" i="9" s="1"/>
  <c r="H310" i="9"/>
  <c r="G310" i="9"/>
  <c r="F310" i="9"/>
  <c r="F309" i="9"/>
  <c r="F308" i="9"/>
  <c r="H307" i="9"/>
  <c r="E307" i="9" s="1"/>
  <c r="B307" i="9" s="1"/>
  <c r="G307" i="9"/>
  <c r="F307" i="9"/>
  <c r="F306" i="9"/>
  <c r="H305" i="9"/>
  <c r="E305" i="9" s="1"/>
  <c r="G305" i="9"/>
  <c r="F305" i="9"/>
  <c r="B305" i="9"/>
  <c r="H304" i="9"/>
  <c r="G304" i="9"/>
  <c r="F304" i="9"/>
  <c r="E304" i="9"/>
  <c r="B304" i="9" s="1"/>
  <c r="H303" i="9"/>
  <c r="E303" i="9" s="1"/>
  <c r="G303" i="9"/>
  <c r="F303" i="9"/>
  <c r="B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E286" i="9"/>
  <c r="B286" i="9"/>
  <c r="M285" i="9"/>
  <c r="L285" i="9"/>
  <c r="F285" i="9" s="1"/>
  <c r="E285" i="9"/>
  <c r="B285" i="9" s="1"/>
  <c r="M284" i="9"/>
  <c r="L284" i="9"/>
  <c r="F284" i="9"/>
  <c r="E284" i="9"/>
  <c r="B284" i="9"/>
  <c r="M283" i="9"/>
  <c r="L283" i="9"/>
  <c r="F283" i="9" s="1"/>
  <c r="E283" i="9"/>
  <c r="B283" i="9" s="1"/>
  <c r="M282" i="9"/>
  <c r="L282" i="9"/>
  <c r="F282" i="9"/>
  <c r="E282" i="9"/>
  <c r="B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E241" i="9"/>
  <c r="M240" i="9"/>
  <c r="L240" i="9"/>
  <c r="F240" i="9"/>
  <c r="E240" i="9"/>
  <c r="B240" i="9"/>
  <c r="M239" i="9"/>
  <c r="L239" i="9"/>
  <c r="F239" i="9" s="1"/>
  <c r="E239" i="9"/>
  <c r="M238" i="9"/>
  <c r="L238" i="9"/>
  <c r="F238" i="9"/>
  <c r="E238" i="9"/>
  <c r="B238" i="9"/>
  <c r="M237" i="9"/>
  <c r="L237" i="9"/>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E83" i="9" s="1"/>
  <c r="B83" i="9" s="1"/>
  <c r="G83" i="9"/>
  <c r="F83" i="9"/>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E74" i="9"/>
  <c r="B74" i="9"/>
  <c r="H73" i="9"/>
  <c r="G73" i="9"/>
  <c r="F73" i="9"/>
  <c r="E73" i="9"/>
  <c r="B73" i="9" s="1"/>
  <c r="H72" i="9"/>
  <c r="E72" i="9" s="1"/>
  <c r="B72" i="9" s="1"/>
  <c r="G72" i="9"/>
  <c r="F72" i="9"/>
  <c r="H71" i="9"/>
  <c r="G71" i="9"/>
  <c r="F71" i="9"/>
  <c r="E71" i="9"/>
  <c r="B71" i="9" s="1"/>
  <c r="H70" i="9"/>
  <c r="G70" i="9"/>
  <c r="F70" i="9"/>
  <c r="E70" i="9"/>
  <c r="B70" i="9" s="1"/>
  <c r="H69" i="9"/>
  <c r="G69" i="9"/>
  <c r="F69" i="9"/>
  <c r="E69" i="9"/>
  <c r="B69" i="9"/>
  <c r="H68" i="9"/>
  <c r="G68" i="9"/>
  <c r="F68" i="9"/>
  <c r="E68" i="9"/>
  <c r="B68" i="9" s="1"/>
  <c r="H67" i="9"/>
  <c r="E67" i="9" s="1"/>
  <c r="B67" i="9" s="1"/>
  <c r="G67" i="9"/>
  <c r="F67" i="9"/>
  <c r="H66" i="9"/>
  <c r="G66" i="9"/>
  <c r="F66" i="9"/>
  <c r="E66" i="9"/>
  <c r="B66" i="9" s="1"/>
  <c r="H65" i="9"/>
  <c r="G65" i="9"/>
  <c r="F65" i="9"/>
  <c r="E65" i="9"/>
  <c r="B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G55" i="9"/>
  <c r="F55" i="9"/>
  <c r="E55" i="9"/>
  <c r="B55" i="9"/>
  <c r="H54" i="9"/>
  <c r="E54" i="9" s="1"/>
  <c r="B54" i="9" s="1"/>
  <c r="G54" i="9"/>
  <c r="F54" i="9"/>
  <c r="H53" i="9"/>
  <c r="G53" i="9"/>
  <c r="F53" i="9"/>
  <c r="E53" i="9"/>
  <c r="B53" i="9" s="1"/>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E36" i="9" s="1"/>
  <c r="B36" i="9" s="1"/>
  <c r="G36" i="9"/>
  <c r="F36" i="9"/>
  <c r="H35" i="9"/>
  <c r="E35" i="9" s="1"/>
  <c r="B35" i="9" s="1"/>
  <c r="G35" i="9"/>
  <c r="F35" i="9"/>
  <c r="H34" i="9"/>
  <c r="E34" i="9" s="1"/>
  <c r="B34" i="9" s="1"/>
  <c r="G34" i="9"/>
  <c r="F34" i="9"/>
  <c r="H33" i="9"/>
  <c r="E33" i="9" s="1"/>
  <c r="B33" i="9" s="1"/>
  <c r="G33" i="9"/>
  <c r="F33" i="9"/>
  <c r="H32" i="9"/>
  <c r="G32" i="9"/>
  <c r="F32" i="9"/>
  <c r="E32" i="9"/>
  <c r="B32" i="9" s="1"/>
  <c r="H31" i="9"/>
  <c r="E31" i="9" s="1"/>
  <c r="B31" i="9" s="1"/>
  <c r="G31" i="9"/>
  <c r="F31" i="9"/>
  <c r="H30" i="9"/>
  <c r="G30" i="9"/>
  <c r="F30" i="9"/>
  <c r="E30" i="9"/>
  <c r="B30" i="9" s="1"/>
  <c r="H29" i="9"/>
  <c r="E29" i="9" s="1"/>
  <c r="B29" i="9" s="1"/>
  <c r="G29" i="9"/>
  <c r="F29" i="9"/>
  <c r="H28" i="9"/>
  <c r="G28" i="9"/>
  <c r="F28" i="9"/>
  <c r="E28" i="9"/>
  <c r="B28" i="9" s="1"/>
  <c r="H27" i="9"/>
  <c r="G27" i="9"/>
  <c r="F27" i="9"/>
  <c r="E27" i="9"/>
  <c r="B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51" i="8"/>
  <c r="D46" i="8"/>
  <c r="D45" i="8"/>
  <c r="D37" i="8"/>
  <c r="D27" i="8"/>
  <c r="D25" i="8" s="1"/>
  <c r="C1601" i="1" s="1"/>
  <c r="G1601" i="1" s="1"/>
  <c r="D18" i="8"/>
  <c r="D8" i="8"/>
  <c r="D6" i="8" s="1"/>
  <c r="C1582" i="1" s="1"/>
  <c r="H1582"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E640"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E430"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D430" i="4"/>
  <c r="F430" i="4" s="1"/>
  <c r="E428" i="4"/>
  <c r="D423" i="1" s="1"/>
  <c r="D428" i="4"/>
  <c r="F428" i="4" s="1"/>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E360" i="4" s="1"/>
  <c r="E418"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D309" i="4" s="1"/>
  <c r="E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D273"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E230" i="4"/>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4" i="4" s="1"/>
  <c r="F73" i="4"/>
  <c r="F72" i="4"/>
  <c r="E71" i="4"/>
  <c r="D67" i="1" s="1"/>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G24" i="3"/>
  <c r="B24" i="3"/>
  <c r="G23" i="3"/>
  <c r="B23" i="3"/>
  <c r="I22" i="3"/>
  <c r="G22" i="3"/>
  <c r="B22" i="3"/>
  <c r="G20" i="3"/>
  <c r="B20" i="3"/>
  <c r="G19" i="3"/>
  <c r="B19" i="3"/>
  <c r="G18" i="3"/>
  <c r="B18" i="3"/>
  <c r="G17" i="3"/>
  <c r="B17" i="3"/>
  <c r="H10" i="3" a="1"/>
  <c r="H10" i="3" s="1"/>
  <c r="L3" i="9" s="1"/>
  <c r="C1685" i="1"/>
  <c r="G1685" i="1" s="1"/>
  <c r="G1684" i="1"/>
  <c r="C1684" i="1"/>
  <c r="H1684" i="1" s="1"/>
  <c r="C1683" i="1"/>
  <c r="G1683" i="1" s="1"/>
  <c r="C1682" i="1"/>
  <c r="H1682" i="1" s="1"/>
  <c r="C1681" i="1"/>
  <c r="G1681" i="1" s="1"/>
  <c r="C1680" i="1"/>
  <c r="H1680" i="1" s="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C1621" i="1"/>
  <c r="G1621" i="1" s="1"/>
  <c r="C1619" i="1"/>
  <c r="G1619" i="1" s="1"/>
  <c r="G1618" i="1"/>
  <c r="C1618" i="1"/>
  <c r="H1618" i="1" s="1"/>
  <c r="C1617" i="1"/>
  <c r="G1617" i="1" s="1"/>
  <c r="G1616" i="1"/>
  <c r="C1616" i="1"/>
  <c r="H1616" i="1" s="1"/>
  <c r="C1615" i="1"/>
  <c r="G1615" i="1" s="1"/>
  <c r="G1614" i="1"/>
  <c r="C1614" i="1"/>
  <c r="H1614" i="1" s="1"/>
  <c r="C1613" i="1"/>
  <c r="G1613" i="1" s="1"/>
  <c r="G1612" i="1"/>
  <c r="C1612" i="1"/>
  <c r="H1612" i="1" s="1"/>
  <c r="C1611" i="1"/>
  <c r="G1611" i="1" s="1"/>
  <c r="C1610" i="1"/>
  <c r="H1610" i="1" s="1"/>
  <c r="C1609" i="1"/>
  <c r="G1609" i="1" s="1"/>
  <c r="G1608" i="1"/>
  <c r="C1608" i="1"/>
  <c r="H1608" i="1" s="1"/>
  <c r="C1607" i="1"/>
  <c r="G1607" i="1" s="1"/>
  <c r="C1606" i="1"/>
  <c r="H1606" i="1" s="1"/>
  <c r="C1605" i="1"/>
  <c r="G1605" i="1" s="1"/>
  <c r="C1604" i="1"/>
  <c r="H1604" i="1" s="1"/>
  <c r="G1602" i="1"/>
  <c r="C1602" i="1"/>
  <c r="H1602" i="1" s="1"/>
  <c r="C1600" i="1"/>
  <c r="H1600" i="1" s="1"/>
  <c r="C1599" i="1"/>
  <c r="G1599" i="1" s="1"/>
  <c r="G1598" i="1"/>
  <c r="C1598" i="1"/>
  <c r="H1598" i="1" s="1"/>
  <c r="C1597" i="1"/>
  <c r="G1597" i="1" s="1"/>
  <c r="G1596" i="1"/>
  <c r="C1596" i="1"/>
  <c r="H1596" i="1" s="1"/>
  <c r="C1595" i="1"/>
  <c r="G1595" i="1" s="1"/>
  <c r="G1594" i="1"/>
  <c r="C1594" i="1"/>
  <c r="H1594" i="1" s="1"/>
  <c r="C1593" i="1"/>
  <c r="G1593" i="1" s="1"/>
  <c r="G1592" i="1"/>
  <c r="C1592" i="1"/>
  <c r="H1592" i="1" s="1"/>
  <c r="C1591" i="1"/>
  <c r="G1591" i="1" s="1"/>
  <c r="G1590" i="1"/>
  <c r="C1590" i="1"/>
  <c r="H1590" i="1" s="1"/>
  <c r="C1589" i="1"/>
  <c r="G1589" i="1" s="1"/>
  <c r="G1588" i="1"/>
  <c r="C1588" i="1"/>
  <c r="H1588" i="1" s="1"/>
  <c r="C1587" i="1"/>
  <c r="G1587" i="1" s="1"/>
  <c r="C1586" i="1"/>
  <c r="H1586" i="1" s="1"/>
  <c r="C1585" i="1"/>
  <c r="G1585" i="1" s="1"/>
  <c r="C1583" i="1"/>
  <c r="G1583" i="1" s="1"/>
  <c r="C1581" i="1"/>
  <c r="G1581" i="1" s="1"/>
  <c r="D1580" i="1"/>
  <c r="C1580" i="1"/>
  <c r="J1580" i="1" s="1"/>
  <c r="D1579" i="1"/>
  <c r="C1579" i="1"/>
  <c r="J1579" i="1" s="1"/>
  <c r="D1578" i="1"/>
  <c r="C1578" i="1"/>
  <c r="J1578" i="1" s="1"/>
  <c r="D1577" i="1"/>
  <c r="C1577" i="1"/>
  <c r="J1577" i="1" s="1"/>
  <c r="D1576" i="1"/>
  <c r="C1576" i="1"/>
  <c r="H1576" i="1" s="1"/>
  <c r="D1575" i="1"/>
  <c r="C1575" i="1"/>
  <c r="J1575" i="1" s="1"/>
  <c r="D1574" i="1"/>
  <c r="C1574" i="1"/>
  <c r="J1574" i="1" s="1"/>
  <c r="D1573" i="1"/>
  <c r="C1573" i="1"/>
  <c r="J1573" i="1" s="1"/>
  <c r="D1572" i="1"/>
  <c r="C1572" i="1"/>
  <c r="J1572" i="1" s="1"/>
  <c r="D1571" i="1"/>
  <c r="C1571" i="1"/>
  <c r="H1571" i="1" s="1"/>
  <c r="D1570" i="1"/>
  <c r="C1570" i="1"/>
  <c r="H1570" i="1" s="1"/>
  <c r="D1569" i="1"/>
  <c r="C1569" i="1"/>
  <c r="J1569" i="1" s="1"/>
  <c r="D1568" i="1"/>
  <c r="C1568" i="1"/>
  <c r="J1568" i="1" s="1"/>
  <c r="D1567" i="1"/>
  <c r="C1567" i="1"/>
  <c r="J1567" i="1" s="1"/>
  <c r="D1566" i="1"/>
  <c r="C1566" i="1"/>
  <c r="J1566" i="1" s="1"/>
  <c r="D1565" i="1"/>
  <c r="C1565" i="1"/>
  <c r="J1565" i="1" s="1"/>
  <c r="D1564" i="1"/>
  <c r="C1564" i="1"/>
  <c r="J1564" i="1" s="1"/>
  <c r="D1563" i="1"/>
  <c r="C1563" i="1"/>
  <c r="J1563" i="1" s="1"/>
  <c r="D1562" i="1"/>
  <c r="C1562" i="1"/>
  <c r="H1562" i="1" s="1"/>
  <c r="D1561" i="1"/>
  <c r="C1561" i="1"/>
  <c r="J1561" i="1" s="1"/>
  <c r="D1560" i="1"/>
  <c r="C1560" i="1"/>
  <c r="J1560" i="1" s="1"/>
  <c r="D1559" i="1"/>
  <c r="C1559" i="1"/>
  <c r="J1559" i="1" s="1"/>
  <c r="D1558" i="1"/>
  <c r="C1558" i="1"/>
  <c r="J1558" i="1" s="1"/>
  <c r="D1557" i="1"/>
  <c r="C1557" i="1"/>
  <c r="J1557" i="1" s="1"/>
  <c r="D1556" i="1"/>
  <c r="C1556" i="1"/>
  <c r="D1555" i="1"/>
  <c r="C1555" i="1"/>
  <c r="H1555" i="1" s="1"/>
  <c r="D1554" i="1"/>
  <c r="C1554" i="1"/>
  <c r="H1554" i="1" s="1"/>
  <c r="D1553" i="1"/>
  <c r="C1553" i="1"/>
  <c r="D1552" i="1"/>
  <c r="C1552" i="1"/>
  <c r="D1551" i="1"/>
  <c r="C1551" i="1"/>
  <c r="D1550" i="1"/>
  <c r="C1550" i="1"/>
  <c r="D1549" i="1"/>
  <c r="C1549" i="1"/>
  <c r="D1548" i="1"/>
  <c r="C1548" i="1"/>
  <c r="D1547" i="1"/>
  <c r="C1547" i="1"/>
  <c r="H1546" i="1"/>
  <c r="D1546" i="1"/>
  <c r="C1546" i="1"/>
  <c r="J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C1539" i="1"/>
  <c r="H1538" i="1"/>
  <c r="D1538" i="1"/>
  <c r="C1538" i="1"/>
  <c r="G1538" i="1" s="1"/>
  <c r="D1537" i="1"/>
  <c r="H1537" i="1" s="1"/>
  <c r="C1537" i="1"/>
  <c r="D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D1517" i="1"/>
  <c r="C1517" i="1"/>
  <c r="G1517" i="1" s="1"/>
  <c r="D1516" i="1"/>
  <c r="C1516" i="1"/>
  <c r="G1516" i="1" s="1"/>
  <c r="D1515" i="1"/>
  <c r="C1515" i="1"/>
  <c r="G1515" i="1" s="1"/>
  <c r="D1514" i="1"/>
  <c r="C1514" i="1"/>
  <c r="G1514" i="1" s="1"/>
  <c r="D1513" i="1"/>
  <c r="C1513" i="1"/>
  <c r="G1513" i="1" s="1"/>
  <c r="D1512" i="1"/>
  <c r="C1512" i="1"/>
  <c r="G1512" i="1" s="1"/>
  <c r="D1511" i="1"/>
  <c r="C1511" i="1"/>
  <c r="G1511" i="1" s="1"/>
  <c r="D1510" i="1"/>
  <c r="C1510" i="1"/>
  <c r="G1510" i="1" s="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H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C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H847" i="1"/>
  <c r="D847" i="1"/>
  <c r="C847" i="1"/>
  <c r="G847" i="1" s="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H649" i="1"/>
  <c r="D649" i="1"/>
  <c r="C649" i="1"/>
  <c r="G649" i="1" s="1"/>
  <c r="D648" i="1"/>
  <c r="H648" i="1" s="1"/>
  <c r="C648" i="1"/>
  <c r="H647" i="1"/>
  <c r="D647" i="1"/>
  <c r="C647" i="1"/>
  <c r="G647" i="1" s="1"/>
  <c r="D646" i="1"/>
  <c r="H646" i="1" s="1"/>
  <c r="C646" i="1"/>
  <c r="D645" i="1"/>
  <c r="H645" i="1" s="1"/>
  <c r="C645" i="1"/>
  <c r="D641" i="1"/>
  <c r="H641" i="1" s="1"/>
  <c r="C641" i="1"/>
  <c r="H636" i="1"/>
  <c r="D636" i="1"/>
  <c r="C636" i="1"/>
  <c r="G636" i="1" s="1"/>
  <c r="D635" i="1"/>
  <c r="H635" i="1" s="1"/>
  <c r="C635" i="1"/>
  <c r="D634"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D601" i="1"/>
  <c r="C601" i="1"/>
  <c r="G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C423" i="1"/>
  <c r="D422" i="1"/>
  <c r="C422" i="1"/>
  <c r="H422" i="1" s="1"/>
  <c r="D421" i="1"/>
  <c r="C421" i="1"/>
  <c r="H421" i="1" s="1"/>
  <c r="D416" i="1"/>
  <c r="C416" i="1"/>
  <c r="H416" i="1" s="1"/>
  <c r="D415" i="1"/>
  <c r="C415" i="1"/>
  <c r="H415" i="1" s="1"/>
  <c r="D414" i="1"/>
  <c r="C414" i="1"/>
  <c r="H414" i="1" s="1"/>
  <c r="D413"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D379" i="1"/>
  <c r="C379" i="1"/>
  <c r="H379" i="1" s="1"/>
  <c r="D378" i="1"/>
  <c r="C378" i="1"/>
  <c r="H378" i="1" s="1"/>
  <c r="D377" i="1"/>
  <c r="C377" i="1"/>
  <c r="H377" i="1" s="1"/>
  <c r="D376" i="1"/>
  <c r="C376" i="1"/>
  <c r="H376" i="1" s="1"/>
  <c r="D375" i="1"/>
  <c r="C375" i="1"/>
  <c r="H375" i="1" s="1"/>
  <c r="D374" i="1"/>
  <c r="C374" i="1"/>
  <c r="D373" i="1"/>
  <c r="C373" i="1"/>
  <c r="H373" i="1" s="1"/>
  <c r="D372" i="1"/>
  <c r="C372" i="1"/>
  <c r="H372" i="1" s="1"/>
  <c r="D371" i="1"/>
  <c r="C371" i="1"/>
  <c r="H371" i="1" s="1"/>
  <c r="D370" i="1"/>
  <c r="C370" i="1"/>
  <c r="H370" i="1" s="1"/>
  <c r="D369" i="1"/>
  <c r="C369" i="1"/>
  <c r="H369" i="1" s="1"/>
  <c r="D368" i="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D354" i="1"/>
  <c r="C354" i="1"/>
  <c r="H354" i="1" s="1"/>
  <c r="D353" i="1"/>
  <c r="C353" i="1"/>
  <c r="H353" i="1" s="1"/>
  <c r="D352" i="1"/>
  <c r="C352" i="1"/>
  <c r="H352" i="1" s="1"/>
  <c r="D351" i="1"/>
  <c r="C351" i="1"/>
  <c r="H351" i="1" s="1"/>
  <c r="D350" i="1"/>
  <c r="C350" i="1"/>
  <c r="H350" i="1" s="1"/>
  <c r="D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G324" i="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G310" i="1"/>
  <c r="D310" i="1"/>
  <c r="C310" i="1"/>
  <c r="H310" i="1" s="1"/>
  <c r="D309" i="1"/>
  <c r="C309" i="1"/>
  <c r="H309" i="1" s="1"/>
  <c r="G308" i="1"/>
  <c r="D308" i="1"/>
  <c r="C308" i="1"/>
  <c r="H308" i="1" s="1"/>
  <c r="D307" i="1"/>
  <c r="C307" i="1"/>
  <c r="H307" i="1" s="1"/>
  <c r="D306" i="1"/>
  <c r="C306" i="1"/>
  <c r="H306" i="1" s="1"/>
  <c r="D305" i="1"/>
  <c r="C305" i="1"/>
  <c r="H305" i="1" s="1"/>
  <c r="D304" i="1"/>
  <c r="C304" i="1"/>
  <c r="H304" i="1" s="1"/>
  <c r="D303" i="1"/>
  <c r="D302" i="1"/>
  <c r="C302" i="1"/>
  <c r="D301" i="1"/>
  <c r="C301" i="1"/>
  <c r="D300" i="1"/>
  <c r="C300" i="1"/>
  <c r="D299" i="1"/>
  <c r="C299" i="1"/>
  <c r="H299" i="1" s="1"/>
  <c r="D298" i="1"/>
  <c r="G298" i="1" s="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G286" i="1"/>
  <c r="D286" i="1"/>
  <c r="C286" i="1"/>
  <c r="H286" i="1" s="1"/>
  <c r="D285" i="1"/>
  <c r="C285" i="1"/>
  <c r="H285" i="1" s="1"/>
  <c r="D284" i="1"/>
  <c r="C284" i="1"/>
  <c r="H284" i="1" s="1"/>
  <c r="D283" i="1"/>
  <c r="C283" i="1"/>
  <c r="H283" i="1" s="1"/>
  <c r="D282" i="1"/>
  <c r="C282" i="1"/>
  <c r="H282" i="1" s="1"/>
  <c r="D281" i="1"/>
  <c r="C281" i="1"/>
  <c r="H281" i="1" s="1"/>
  <c r="G280" i="1"/>
  <c r="D280" i="1"/>
  <c r="C280" i="1"/>
  <c r="H280" i="1" s="1"/>
  <c r="D279" i="1"/>
  <c r="C279" i="1"/>
  <c r="H279" i="1" s="1"/>
  <c r="G278" i="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G262" i="1"/>
  <c r="D262" i="1"/>
  <c r="C262" i="1"/>
  <c r="H262" i="1" s="1"/>
  <c r="D261" i="1"/>
  <c r="C261" i="1"/>
  <c r="H261" i="1" s="1"/>
  <c r="D260" i="1"/>
  <c r="C260" i="1"/>
  <c r="H260" i="1" s="1"/>
  <c r="D259" i="1"/>
  <c r="C259" i="1"/>
  <c r="H259" i="1" s="1"/>
  <c r="D258" i="1"/>
  <c r="C258" i="1"/>
  <c r="H258" i="1" s="1"/>
  <c r="D257" i="1"/>
  <c r="C257" i="1"/>
  <c r="H257" i="1" s="1"/>
  <c r="G256" i="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G243" i="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G232" i="1"/>
  <c r="D232" i="1"/>
  <c r="C232" i="1"/>
  <c r="H232" i="1" s="1"/>
  <c r="D231" i="1"/>
  <c r="C231" i="1"/>
  <c r="H231" i="1" s="1"/>
  <c r="D230" i="1"/>
  <c r="C230" i="1"/>
  <c r="H230" i="1" s="1"/>
  <c r="G229" i="1"/>
  <c r="D229" i="1"/>
  <c r="C229" i="1"/>
  <c r="H229" i="1" s="1"/>
  <c r="D228" i="1"/>
  <c r="C228" i="1"/>
  <c r="H228" i="1" s="1"/>
  <c r="D227" i="1"/>
  <c r="C227" i="1"/>
  <c r="H227" i="1" s="1"/>
  <c r="D226" i="1"/>
  <c r="C226" i="1"/>
  <c r="H226" i="1" s="1"/>
  <c r="D225" i="1"/>
  <c r="C225" i="1"/>
  <c r="H225" i="1" s="1"/>
  <c r="D224" i="1"/>
  <c r="C224" i="1"/>
  <c r="H224" i="1" s="1"/>
  <c r="D223" i="1"/>
  <c r="C223" i="1"/>
  <c r="H223" i="1" s="1"/>
  <c r="G222" i="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G209" i="1"/>
  <c r="D209" i="1"/>
  <c r="C209" i="1"/>
  <c r="H209" i="1" s="1"/>
  <c r="D208" i="1"/>
  <c r="C208" i="1"/>
  <c r="H208" i="1" s="1"/>
  <c r="D207" i="1"/>
  <c r="C207" i="1"/>
  <c r="H207" i="1" s="1"/>
  <c r="G206" i="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G189"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G176" i="1"/>
  <c r="D176" i="1"/>
  <c r="C176" i="1"/>
  <c r="H176" i="1" s="1"/>
  <c r="D175" i="1"/>
  <c r="C175" i="1"/>
  <c r="D174" i="1"/>
  <c r="G174" i="1" s="1"/>
  <c r="C174" i="1"/>
  <c r="D173" i="1"/>
  <c r="C173" i="1"/>
  <c r="H173" i="1" s="1"/>
  <c r="D172" i="1"/>
  <c r="C172" i="1"/>
  <c r="H172" i="1" s="1"/>
  <c r="D171" i="1"/>
  <c r="C171" i="1"/>
  <c r="H171" i="1" s="1"/>
  <c r="D170" i="1"/>
  <c r="G170" i="1" s="1"/>
  <c r="C170" i="1"/>
  <c r="D169" i="1"/>
  <c r="C169" i="1"/>
  <c r="H169" i="1" s="1"/>
  <c r="D168" i="1"/>
  <c r="C168" i="1"/>
  <c r="D167" i="1"/>
  <c r="C167" i="1"/>
  <c r="H167" i="1" s="1"/>
  <c r="C166" i="1"/>
  <c r="D165" i="1"/>
  <c r="C165" i="1"/>
  <c r="H165" i="1" s="1"/>
  <c r="D164" i="1"/>
  <c r="C164" i="1"/>
  <c r="H164" i="1" s="1"/>
  <c r="D163" i="1"/>
  <c r="C163" i="1"/>
  <c r="H163" i="1" s="1"/>
  <c r="D162" i="1"/>
  <c r="C162" i="1"/>
  <c r="H162" i="1" s="1"/>
  <c r="D161" i="1"/>
  <c r="C161" i="1"/>
  <c r="H161" i="1" s="1"/>
  <c r="C160" i="1"/>
  <c r="D159" i="1"/>
  <c r="C159" i="1"/>
  <c r="H159" i="1" s="1"/>
  <c r="D158" i="1"/>
  <c r="C158" i="1"/>
  <c r="H158" i="1" s="1"/>
  <c r="G157" i="1"/>
  <c r="D157" i="1"/>
  <c r="C157" i="1"/>
  <c r="H157" i="1" s="1"/>
  <c r="D156" i="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H132" i="1" s="1"/>
  <c r="D131" i="1"/>
  <c r="C131" i="1"/>
  <c r="D130"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G93"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D75" i="1"/>
  <c r="C75" i="1"/>
  <c r="D74" i="1"/>
  <c r="C74" i="1"/>
  <c r="D73" i="1"/>
  <c r="C73" i="1"/>
  <c r="D72" i="1"/>
  <c r="C72" i="1"/>
  <c r="D71" i="1"/>
  <c r="C71" i="1"/>
  <c r="H71" i="1" s="1"/>
  <c r="D70" i="1"/>
  <c r="C70" i="1"/>
  <c r="D69" i="1"/>
  <c r="C69" i="1"/>
  <c r="H69" i="1" s="1"/>
  <c r="D68" i="1"/>
  <c r="C68" i="1"/>
  <c r="C67" i="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G50" i="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G26" i="1"/>
  <c r="D26" i="1"/>
  <c r="C26" i="1"/>
  <c r="H26" i="1" s="1"/>
  <c r="D25" i="1"/>
  <c r="C25" i="1"/>
  <c r="H25" i="1" s="1"/>
  <c r="D24" i="1"/>
  <c r="C24" i="1"/>
  <c r="H24" i="1" s="1"/>
  <c r="D23" i="1"/>
  <c r="C23" i="1"/>
  <c r="H23" i="1" s="1"/>
  <c r="D22" i="1"/>
  <c r="C22" i="1"/>
  <c r="H22" i="1" s="1"/>
  <c r="D21" i="1"/>
  <c r="C21" i="1"/>
  <c r="H21" i="1" s="1"/>
  <c r="D20" i="1"/>
  <c r="C20" i="1"/>
  <c r="H20" i="1" s="1"/>
  <c r="G19" i="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G10" i="1"/>
  <c r="D10" i="1"/>
  <c r="C10" i="1"/>
  <c r="H10" i="1" s="1"/>
  <c r="D9" i="1"/>
  <c r="C9" i="1"/>
  <c r="H9" i="1" s="1"/>
  <c r="G8" i="1"/>
  <c r="D8" i="1"/>
  <c r="C8" i="1"/>
  <c r="H8" i="1" s="1"/>
  <c r="D7" i="1"/>
  <c r="C7" i="1"/>
  <c r="H7" i="1" s="1"/>
  <c r="D6" i="1"/>
  <c r="C6" i="1"/>
  <c r="H6" i="1" s="1"/>
  <c r="D5" i="1"/>
  <c r="C5" i="1"/>
  <c r="H5" i="1" s="1"/>
  <c r="D4" i="1"/>
  <c r="C4" i="1"/>
  <c r="H4" i="1" s="1"/>
  <c r="D3" i="1"/>
  <c r="C3" i="1"/>
  <c r="H3" i="1" s="1"/>
  <c r="G1682" i="1" l="1"/>
  <c r="F237" i="9"/>
  <c r="H300" i="1"/>
  <c r="E310" i="9"/>
  <c r="B310" i="9" s="1"/>
  <c r="E326" i="9"/>
  <c r="B326" i="9" s="1"/>
  <c r="E328" i="9"/>
  <c r="B328" i="9" s="1"/>
  <c r="G1680" i="1"/>
  <c r="G1586" i="1"/>
  <c r="G1600" i="1"/>
  <c r="G1610" i="1"/>
  <c r="G1606" i="1"/>
  <c r="C1603" i="1"/>
  <c r="G1603" i="1" s="1"/>
  <c r="G1604" i="1"/>
  <c r="G1582" i="1"/>
  <c r="C1584" i="1"/>
  <c r="H302" i="1"/>
  <c r="H301" i="1"/>
  <c r="H423" i="1"/>
  <c r="H298" i="1"/>
  <c r="G645" i="1"/>
  <c r="H76" i="1"/>
  <c r="H75" i="1"/>
  <c r="H73" i="1"/>
  <c r="H74" i="1"/>
  <c r="H70" i="1"/>
  <c r="H72" i="1"/>
  <c r="H67" i="1"/>
  <c r="H68" i="1"/>
  <c r="E49" i="4"/>
  <c r="D45" i="1" s="1"/>
  <c r="H45" i="1" s="1"/>
  <c r="F68" i="4"/>
  <c r="G651" i="1"/>
  <c r="E296" i="9"/>
  <c r="G653" i="1"/>
  <c r="B296" i="9"/>
  <c r="F273" i="4"/>
  <c r="F274" i="4"/>
  <c r="F202" i="4"/>
  <c r="F194" i="4"/>
  <c r="F241" i="9"/>
  <c r="B241" i="9" s="1"/>
  <c r="H174" i="1"/>
  <c r="F178" i="4"/>
  <c r="H175" i="1"/>
  <c r="H170" i="1"/>
  <c r="H168" i="1"/>
  <c r="H166" i="1"/>
  <c r="E164" i="4"/>
  <c r="D160" i="1" s="1"/>
  <c r="G160" i="1" s="1"/>
  <c r="F170" i="4"/>
  <c r="F164" i="4"/>
  <c r="H156" i="1"/>
  <c r="E153" i="4"/>
  <c r="E152" i="4" s="1"/>
  <c r="D148" i="1" s="1"/>
  <c r="F160" i="4"/>
  <c r="D149" i="1"/>
  <c r="H149" i="1" s="1"/>
  <c r="D150" i="1"/>
  <c r="H150" i="1" s="1"/>
  <c r="F154" i="4"/>
  <c r="H368" i="1"/>
  <c r="H374" i="1"/>
  <c r="H380" i="1"/>
  <c r="H130" i="1"/>
  <c r="H131" i="1"/>
  <c r="H133" i="1"/>
  <c r="F134" i="4"/>
  <c r="F106" i="4"/>
  <c r="F112" i="4"/>
  <c r="G11" i="1"/>
  <c r="G12" i="1"/>
  <c r="G17" i="1"/>
  <c r="G20" i="1"/>
  <c r="G25" i="1"/>
  <c r="G31" i="1"/>
  <c r="G32" i="1"/>
  <c r="G33" i="1"/>
  <c r="G34" i="1"/>
  <c r="G35" i="1"/>
  <c r="G36" i="1"/>
  <c r="G37" i="1"/>
  <c r="G40" i="1"/>
  <c r="G41" i="1"/>
  <c r="G42" i="1"/>
  <c r="G51" i="1"/>
  <c r="G56" i="1"/>
  <c r="G59" i="1"/>
  <c r="G60" i="1"/>
  <c r="G61" i="1"/>
  <c r="G62" i="1"/>
  <c r="G63" i="1"/>
  <c r="G64" i="1"/>
  <c r="G65" i="1"/>
  <c r="G69" i="1"/>
  <c r="G70" i="1"/>
  <c r="G71" i="1"/>
  <c r="G75" i="1"/>
  <c r="G76" i="1"/>
  <c r="G77" i="1"/>
  <c r="G78" i="1"/>
  <c r="G79" i="1"/>
  <c r="G80" i="1"/>
  <c r="G81" i="1"/>
  <c r="G82" i="1"/>
  <c r="G83" i="1"/>
  <c r="G84" i="1"/>
  <c r="G85" i="1"/>
  <c r="G86" i="1"/>
  <c r="G87" i="1"/>
  <c r="G94" i="1"/>
  <c r="G95" i="1"/>
  <c r="G96" i="1"/>
  <c r="G97" i="1"/>
  <c r="G101" i="1"/>
  <c r="G102" i="1"/>
  <c r="G103" i="1"/>
  <c r="G104" i="1"/>
  <c r="G105" i="1"/>
  <c r="G106" i="1"/>
  <c r="G115" i="1"/>
  <c r="G116" i="1"/>
  <c r="G117" i="1"/>
  <c r="G118" i="1"/>
  <c r="G119" i="1"/>
  <c r="G120" i="1"/>
  <c r="G122" i="1"/>
  <c r="G125" i="1"/>
  <c r="G126" i="1"/>
  <c r="G127" i="1"/>
  <c r="G131" i="1"/>
  <c r="G132" i="1"/>
  <c r="G133" i="1"/>
  <c r="G134" i="1"/>
  <c r="G135" i="1"/>
  <c r="G136" i="1"/>
  <c r="G137" i="1"/>
  <c r="G138" i="1"/>
  <c r="G139" i="1"/>
  <c r="G140" i="1"/>
  <c r="G141" i="1"/>
  <c r="G142" i="1"/>
  <c r="G143" i="1"/>
  <c r="G144" i="1"/>
  <c r="G145" i="1"/>
  <c r="G146" i="1"/>
  <c r="G147" i="1"/>
  <c r="G149" i="1"/>
  <c r="G150" i="1"/>
  <c r="G151" i="1"/>
  <c r="G154" i="1"/>
  <c r="G155" i="1"/>
  <c r="G158" i="1"/>
  <c r="G165" i="1"/>
  <c r="G167" i="1"/>
  <c r="G168" i="1"/>
  <c r="G171" i="1"/>
  <c r="G172" i="1"/>
  <c r="G177" i="1"/>
  <c r="G178" i="1"/>
  <c r="G179" i="1"/>
  <c r="G180" i="1"/>
  <c r="G181" i="1"/>
  <c r="G182" i="1"/>
  <c r="G183" i="1"/>
  <c r="G184" i="1"/>
  <c r="G185" i="1"/>
  <c r="G186" i="1"/>
  <c r="G187" i="1"/>
  <c r="G190" i="1"/>
  <c r="G191" i="1"/>
  <c r="G192" i="1"/>
  <c r="G193" i="1"/>
  <c r="G194" i="1"/>
  <c r="G195" i="1"/>
  <c r="G196" i="1"/>
  <c r="G197" i="1"/>
  <c r="G202" i="1"/>
  <c r="G203" i="1"/>
  <c r="G204" i="1"/>
  <c r="G207" i="1"/>
  <c r="G210" i="1"/>
  <c r="G211" i="1"/>
  <c r="G214" i="1"/>
  <c r="G221" i="1"/>
  <c r="G224" i="1"/>
  <c r="G225" i="1"/>
  <c r="G226" i="1"/>
  <c r="G227" i="1"/>
  <c r="G228" i="1"/>
  <c r="G230" i="1"/>
  <c r="G233" i="1"/>
  <c r="G234" i="1"/>
  <c r="G241" i="1"/>
  <c r="G244" i="1"/>
  <c r="G245" i="1"/>
  <c r="G246" i="1"/>
  <c r="G247" i="1"/>
  <c r="G248" i="1"/>
  <c r="G249" i="1"/>
  <c r="G250" i="1"/>
  <c r="G251" i="1"/>
  <c r="G252" i="1"/>
  <c r="G253" i="1"/>
  <c r="G254" i="1"/>
  <c r="G257" i="1"/>
  <c r="G263" i="1"/>
  <c r="G264" i="1"/>
  <c r="G265" i="1"/>
  <c r="G266" i="1"/>
  <c r="G267" i="1"/>
  <c r="G268" i="1"/>
  <c r="G269" i="1"/>
  <c r="G270" i="1"/>
  <c r="G273" i="1"/>
  <c r="G274" i="1"/>
  <c r="G275" i="1"/>
  <c r="G276" i="1"/>
  <c r="G277" i="1"/>
  <c r="G279" i="1"/>
  <c r="G281" i="1"/>
  <c r="G282" i="1"/>
  <c r="G283" i="1"/>
  <c r="G284" i="1"/>
  <c r="G285" i="1"/>
  <c r="G299" i="1"/>
  <c r="G300" i="1"/>
  <c r="G311" i="1"/>
  <c r="G312" i="1"/>
  <c r="G313" i="1"/>
  <c r="G314" i="1"/>
  <c r="G315" i="1"/>
  <c r="G321" i="1"/>
  <c r="G322" i="1"/>
  <c r="G323" i="1"/>
  <c r="G326" i="1"/>
  <c r="G327"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H601" i="1"/>
  <c r="G3" i="1"/>
  <c r="G4" i="1"/>
  <c r="G5" i="1"/>
  <c r="G6" i="1"/>
  <c r="G7" i="1"/>
  <c r="G9" i="1"/>
  <c r="G13" i="1"/>
  <c r="G14" i="1"/>
  <c r="G15" i="1"/>
  <c r="G16" i="1"/>
  <c r="G18" i="1"/>
  <c r="G21" i="1"/>
  <c r="G22" i="1"/>
  <c r="G23" i="1"/>
  <c r="G24" i="1"/>
  <c r="G27" i="1"/>
  <c r="G28" i="1"/>
  <c r="G29" i="1"/>
  <c r="G30" i="1"/>
  <c r="G38" i="1"/>
  <c r="G39" i="1"/>
  <c r="G43" i="1"/>
  <c r="G44" i="1"/>
  <c r="G45" i="1"/>
  <c r="G46" i="1"/>
  <c r="G47" i="1"/>
  <c r="G48" i="1"/>
  <c r="G49" i="1"/>
  <c r="G52" i="1"/>
  <c r="G53" i="1"/>
  <c r="G54" i="1"/>
  <c r="G55" i="1"/>
  <c r="G57" i="1"/>
  <c r="G58" i="1"/>
  <c r="G66" i="1"/>
  <c r="G67" i="1"/>
  <c r="G68" i="1"/>
  <c r="G72" i="1"/>
  <c r="G73" i="1"/>
  <c r="G74" i="1"/>
  <c r="G88" i="1"/>
  <c r="G89" i="1"/>
  <c r="G90" i="1"/>
  <c r="G91" i="1"/>
  <c r="G92" i="1"/>
  <c r="G98" i="1"/>
  <c r="G99" i="1"/>
  <c r="G100" i="1"/>
  <c r="G107" i="1"/>
  <c r="G108" i="1"/>
  <c r="G109" i="1"/>
  <c r="G110" i="1"/>
  <c r="G111" i="1"/>
  <c r="G112" i="1"/>
  <c r="G113" i="1"/>
  <c r="G114" i="1"/>
  <c r="G121" i="1"/>
  <c r="G123" i="1"/>
  <c r="G124" i="1"/>
  <c r="G128" i="1"/>
  <c r="G129" i="1"/>
  <c r="G130" i="1"/>
  <c r="G152" i="1"/>
  <c r="G153" i="1"/>
  <c r="G156" i="1"/>
  <c r="G159" i="1"/>
  <c r="G161" i="1"/>
  <c r="G162" i="1"/>
  <c r="G163" i="1"/>
  <c r="G164" i="1"/>
  <c r="G166" i="1"/>
  <c r="G169" i="1"/>
  <c r="G173" i="1"/>
  <c r="G175" i="1"/>
  <c r="G188" i="1"/>
  <c r="G198" i="1"/>
  <c r="G199" i="1"/>
  <c r="G200" i="1"/>
  <c r="G201" i="1"/>
  <c r="G205" i="1"/>
  <c r="G208" i="1"/>
  <c r="G212" i="1"/>
  <c r="G213" i="1"/>
  <c r="G215" i="1"/>
  <c r="G216" i="1"/>
  <c r="G217" i="1"/>
  <c r="G218" i="1"/>
  <c r="G219" i="1"/>
  <c r="G220" i="1"/>
  <c r="G223" i="1"/>
  <c r="G231" i="1"/>
  <c r="G235" i="1"/>
  <c r="G236" i="1"/>
  <c r="G237" i="1"/>
  <c r="G238" i="1"/>
  <c r="G239" i="1"/>
  <c r="G240" i="1"/>
  <c r="G242" i="1"/>
  <c r="G255" i="1"/>
  <c r="G258" i="1"/>
  <c r="G259" i="1"/>
  <c r="G260" i="1"/>
  <c r="G261" i="1"/>
  <c r="G271" i="1"/>
  <c r="G272" i="1"/>
  <c r="G287" i="1"/>
  <c r="G288" i="1"/>
  <c r="G289" i="1"/>
  <c r="G290" i="1"/>
  <c r="G291" i="1"/>
  <c r="G292" i="1"/>
  <c r="G293" i="1"/>
  <c r="G294" i="1"/>
  <c r="G301" i="1"/>
  <c r="G302" i="1"/>
  <c r="G304" i="1"/>
  <c r="G305" i="1"/>
  <c r="G306" i="1"/>
  <c r="G307" i="1"/>
  <c r="G309" i="1"/>
  <c r="G316" i="1"/>
  <c r="G317" i="1"/>
  <c r="G318" i="1"/>
  <c r="G319" i="1"/>
  <c r="G320" i="1"/>
  <c r="G325" i="1"/>
  <c r="G328" i="1"/>
  <c r="G602" i="1"/>
  <c r="G604" i="1"/>
  <c r="G606" i="1"/>
  <c r="G608" i="1"/>
  <c r="G610" i="1"/>
  <c r="G612" i="1"/>
  <c r="G614" i="1"/>
  <c r="G616" i="1"/>
  <c r="G618" i="1"/>
  <c r="G620" i="1"/>
  <c r="G622" i="1"/>
  <c r="G625" i="1"/>
  <c r="G627" i="1"/>
  <c r="G629" i="1"/>
  <c r="G631" i="1"/>
  <c r="G635" i="1"/>
  <c r="G641"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H1219"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G1518" i="1"/>
  <c r="G1520" i="1"/>
  <c r="G1522" i="1"/>
  <c r="G1524" i="1"/>
  <c r="G1526" i="1"/>
  <c r="G1528" i="1"/>
  <c r="G1530" i="1"/>
  <c r="G1532" i="1"/>
  <c r="G1534" i="1"/>
  <c r="G1537" i="1"/>
  <c r="G1539"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F82" i="4"/>
  <c r="D6" i="4"/>
  <c r="E417" i="4"/>
  <c r="D412" i="1" s="1"/>
  <c r="F309" i="4"/>
  <c r="E639" i="4"/>
  <c r="D633" i="1" s="1"/>
  <c r="G1400" i="1"/>
  <c r="H1517" i="1"/>
  <c r="G1555"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1581" i="1"/>
  <c r="H1583" i="1"/>
  <c r="H1585" i="1"/>
  <c r="H1587" i="1"/>
  <c r="H1589" i="1"/>
  <c r="H1591" i="1"/>
  <c r="H1593" i="1"/>
  <c r="H1595" i="1"/>
  <c r="H1597" i="1"/>
  <c r="H1599" i="1"/>
  <c r="H1601" i="1"/>
  <c r="H1605" i="1"/>
  <c r="H1607" i="1"/>
  <c r="H1609" i="1"/>
  <c r="H1611" i="1"/>
  <c r="H1613" i="1"/>
  <c r="H1615" i="1"/>
  <c r="H1617" i="1"/>
  <c r="H1619" i="1"/>
  <c r="H1621"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F83" i="4"/>
  <c r="F107" i="4"/>
  <c r="F135" i="4"/>
  <c r="F141" i="4"/>
  <c r="H24" i="9"/>
  <c r="F153" i="4"/>
  <c r="F165" i="4"/>
  <c r="F203" i="4"/>
  <c r="F231" i="4"/>
  <c r="F310" i="4"/>
  <c r="D354" i="4"/>
  <c r="D360" i="4"/>
  <c r="D406" i="4"/>
  <c r="F426" i="4"/>
  <c r="E648" i="4"/>
  <c r="D642" i="1" s="1"/>
  <c r="D571" i="4"/>
  <c r="D597" i="4"/>
  <c r="E156" i="9"/>
  <c r="B156" i="9" s="1"/>
  <c r="F607" i="4"/>
  <c r="D629" i="4"/>
  <c r="D44" i="8"/>
  <c r="G342" i="9" s="1"/>
  <c r="E342" i="9" s="1"/>
  <c r="G1546" i="1"/>
  <c r="H1557" i="1"/>
  <c r="H1558" i="1"/>
  <c r="H1559" i="1"/>
  <c r="H1560" i="1"/>
  <c r="H1561" i="1"/>
  <c r="H1563" i="1"/>
  <c r="H1564" i="1"/>
  <c r="H1565" i="1"/>
  <c r="H1566" i="1"/>
  <c r="H1567" i="1"/>
  <c r="H1568" i="1"/>
  <c r="H1569" i="1"/>
  <c r="H1572" i="1"/>
  <c r="H1573" i="1"/>
  <c r="H1574" i="1"/>
  <c r="H1575" i="1"/>
  <c r="H1577" i="1"/>
  <c r="H1578" i="1"/>
  <c r="H1579" i="1"/>
  <c r="H1580" i="1"/>
  <c r="D152" i="4"/>
  <c r="D648" i="4"/>
  <c r="F427" i="4"/>
  <c r="G335" i="9"/>
  <c r="E335" i="9" s="1"/>
  <c r="B335" i="9" s="1"/>
  <c r="F177" i="5"/>
  <c r="D176" i="5"/>
  <c r="D7" i="5"/>
  <c r="D69" i="5"/>
  <c r="E88" i="5"/>
  <c r="D1093" i="1" s="1"/>
  <c r="H1093" i="1" s="1"/>
  <c r="E313" i="9"/>
  <c r="B313" i="9" s="1"/>
  <c r="F89" i="5"/>
  <c r="H315" i="9"/>
  <c r="H314" i="9"/>
  <c r="F180" i="5"/>
  <c r="F196" i="5"/>
  <c r="E337" i="9"/>
  <c r="B337" i="9" s="1"/>
  <c r="F202" i="5"/>
  <c r="E338" i="9"/>
  <c r="B338" i="9" s="1"/>
  <c r="F218" i="5"/>
  <c r="F5" i="6"/>
  <c r="D141" i="6"/>
  <c r="H309" i="9"/>
  <c r="G308" i="9"/>
  <c r="G302" i="9"/>
  <c r="E302" i="9" s="1"/>
  <c r="B302" i="9" s="1"/>
  <c r="G301" i="9"/>
  <c r="E301" i="9" s="1"/>
  <c r="B301" i="9" s="1"/>
  <c r="G300" i="9"/>
  <c r="E300" i="9" s="1"/>
  <c r="B300" i="9" s="1"/>
  <c r="G309" i="9"/>
  <c r="E309" i="9" s="1"/>
  <c r="B309" i="9" s="1"/>
  <c r="H308" i="9"/>
  <c r="L228" i="9"/>
  <c r="G227" i="9"/>
  <c r="E227" i="9" s="1"/>
  <c r="B227" i="9" s="1"/>
  <c r="G226" i="9"/>
  <c r="E226" i="9" s="1"/>
  <c r="B226" i="9" s="1"/>
  <c r="G225" i="9"/>
  <c r="E225" i="9" s="1"/>
  <c r="B225" i="9" s="1"/>
  <c r="G224" i="9"/>
  <c r="E224" i="9" s="1"/>
  <c r="B224" i="9" s="1"/>
  <c r="G223" i="9"/>
  <c r="E223" i="9" s="1"/>
  <c r="B223" i="9" s="1"/>
  <c r="G222" i="9"/>
  <c r="E222" i="9" s="1"/>
  <c r="B222" i="9" s="1"/>
  <c r="M228" i="9"/>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E147" i="5"/>
  <c r="D1152" i="1" s="1"/>
  <c r="H1152" i="1" s="1"/>
  <c r="G314" i="9"/>
  <c r="E314" i="9" s="1"/>
  <c r="B314" i="9" s="1"/>
  <c r="G315" i="9"/>
  <c r="E315" i="9" s="1"/>
  <c r="B315" i="9" s="1"/>
  <c r="F150" i="5"/>
  <c r="E176" i="5"/>
  <c r="G345" i="9"/>
  <c r="E345" i="9" s="1"/>
  <c r="B229" i="9"/>
  <c r="B231" i="9"/>
  <c r="B233" i="9"/>
  <c r="B235" i="9"/>
  <c r="B237" i="9"/>
  <c r="B239" i="9"/>
  <c r="B243" i="9"/>
  <c r="B245" i="9"/>
  <c r="B247" i="9"/>
  <c r="B249" i="9"/>
  <c r="B251" i="9"/>
  <c r="B253" i="9"/>
  <c r="B255" i="9"/>
  <c r="B257" i="9"/>
  <c r="B259" i="9"/>
  <c r="B261" i="9"/>
  <c r="B263" i="9"/>
  <c r="B265" i="9"/>
  <c r="B267" i="9"/>
  <c r="B269" i="9"/>
  <c r="B271" i="9"/>
  <c r="B273" i="9"/>
  <c r="B275" i="9"/>
  <c r="B277" i="9"/>
  <c r="H1603" i="1" l="1"/>
  <c r="H1584" i="1"/>
  <c r="G1584" i="1"/>
  <c r="E6" i="4"/>
  <c r="E422" i="4" s="1"/>
  <c r="F49" i="4"/>
  <c r="B207" i="9"/>
  <c r="H160" i="1"/>
  <c r="I18" i="3"/>
  <c r="G24" i="9"/>
  <c r="E24" i="9" s="1"/>
  <c r="E299" i="4"/>
  <c r="E301" i="4" s="1"/>
  <c r="D297" i="1" s="1"/>
  <c r="B345" i="9"/>
  <c r="E344" i="9"/>
  <c r="I10" i="3" s="1"/>
  <c r="E180" i="9"/>
  <c r="B180" i="9" s="1"/>
  <c r="D6" i="5"/>
  <c r="F7" i="5"/>
  <c r="H22" i="3"/>
  <c r="C1012" i="1"/>
  <c r="E69" i="5"/>
  <c r="F152" i="4"/>
  <c r="H18" i="3"/>
  <c r="D299" i="4"/>
  <c r="C148" i="1"/>
  <c r="B342" i="9"/>
  <c r="F629" i="4"/>
  <c r="C623" i="1"/>
  <c r="F571" i="4"/>
  <c r="C565" i="1"/>
  <c r="F406" i="4"/>
  <c r="C401" i="1"/>
  <c r="F354" i="4"/>
  <c r="C349" i="1"/>
  <c r="I1580" i="1"/>
  <c r="I1578" i="1"/>
  <c r="I1574" i="1"/>
  <c r="I1572" i="1"/>
  <c r="I1568" i="1"/>
  <c r="I1566" i="1"/>
  <c r="I1564" i="1"/>
  <c r="I1560" i="1"/>
  <c r="I1558" i="1"/>
  <c r="D300" i="4"/>
  <c r="F6" i="4"/>
  <c r="H17" i="3"/>
  <c r="C2" i="1"/>
  <c r="D2" i="1"/>
  <c r="E175" i="5"/>
  <c r="D1179" i="1" s="1"/>
  <c r="I24" i="3"/>
  <c r="D1180" i="1"/>
  <c r="H19" i="9"/>
  <c r="E19" i="9" s="1"/>
  <c r="B19" i="9" s="1"/>
  <c r="F228" i="9"/>
  <c r="B228" i="9" s="1"/>
  <c r="E308" i="9"/>
  <c r="B308" i="9" s="1"/>
  <c r="F141" i="6"/>
  <c r="H31" i="3"/>
  <c r="C1536" i="1"/>
  <c r="G347" i="9"/>
  <c r="E347" i="9" s="1"/>
  <c r="F69" i="5"/>
  <c r="H23" i="3"/>
  <c r="C1074" i="1"/>
  <c r="D175" i="5"/>
  <c r="F176" i="5"/>
  <c r="H24" i="3"/>
  <c r="C1180" i="1"/>
  <c r="F648" i="4"/>
  <c r="C642" i="1"/>
  <c r="K1480" i="9"/>
  <c r="G343" i="9"/>
  <c r="E343" i="9" s="1"/>
  <c r="B343" i="9" s="1"/>
  <c r="C1620" i="1"/>
  <c r="I39" i="3"/>
  <c r="F597" i="4"/>
  <c r="C591" i="1"/>
  <c r="D535" i="4"/>
  <c r="D418" i="4"/>
  <c r="F360" i="4"/>
  <c r="C355" i="1"/>
  <c r="I1579" i="1"/>
  <c r="I1577" i="1"/>
  <c r="I1575" i="1"/>
  <c r="I1573" i="1"/>
  <c r="I1569" i="1"/>
  <c r="I1567" i="1"/>
  <c r="I1565" i="1"/>
  <c r="I1563" i="1"/>
  <c r="I1561" i="1"/>
  <c r="I1559" i="1"/>
  <c r="I1557" i="1"/>
  <c r="D308" i="4"/>
  <c r="I1556" i="1"/>
  <c r="I1553" i="1"/>
  <c r="I1551" i="1"/>
  <c r="I1549" i="1"/>
  <c r="I1547" i="1"/>
  <c r="G1152" i="1"/>
  <c r="G1093" i="1"/>
  <c r="E300" i="4" l="1"/>
  <c r="D296" i="1" s="1"/>
  <c r="I17" i="3"/>
  <c r="E423" i="4"/>
  <c r="E644" i="4" s="1"/>
  <c r="D295" i="1"/>
  <c r="F418" i="4"/>
  <c r="C413" i="1"/>
  <c r="H591" i="1"/>
  <c r="G591" i="1"/>
  <c r="D417" i="4"/>
  <c r="F308" i="4"/>
  <c r="C303" i="1"/>
  <c r="D640" i="4"/>
  <c r="F535" i="4"/>
  <c r="C529" i="1"/>
  <c r="D639" i="4"/>
  <c r="H1620" i="1"/>
  <c r="G1620" i="1"/>
  <c r="H11" i="3"/>
  <c r="F175" i="5"/>
  <c r="C1179" i="1"/>
  <c r="B347" i="9"/>
  <c r="E346" i="9"/>
  <c r="H2" i="1"/>
  <c r="G2" i="1"/>
  <c r="F300" i="4"/>
  <c r="C296" i="1"/>
  <c r="H349" i="1"/>
  <c r="G349" i="1"/>
  <c r="H401" i="1"/>
  <c r="G401" i="1"/>
  <c r="H565" i="1"/>
  <c r="G565" i="1"/>
  <c r="G623" i="1"/>
  <c r="H623" i="1"/>
  <c r="E341" i="9"/>
  <c r="H148" i="1"/>
  <c r="G148" i="1"/>
  <c r="I23" i="3"/>
  <c r="D1074" i="1"/>
  <c r="E6" i="5"/>
  <c r="G299" i="9"/>
  <c r="F6" i="5"/>
  <c r="C1011" i="1"/>
  <c r="H355" i="1"/>
  <c r="G355" i="1"/>
  <c r="G642" i="1"/>
  <c r="H642" i="1"/>
  <c r="G1180" i="1"/>
  <c r="H1180" i="1"/>
  <c r="G1074" i="1"/>
  <c r="H1074" i="1"/>
  <c r="G1536" i="1"/>
  <c r="H1536" i="1"/>
  <c r="H9" i="3"/>
  <c r="E643" i="4"/>
  <c r="D417" i="1"/>
  <c r="D422" i="4"/>
  <c r="B24" i="9"/>
  <c r="D423" i="4"/>
  <c r="D301" i="4"/>
  <c r="F299" i="4"/>
  <c r="C295" i="1"/>
  <c r="G1012" i="1"/>
  <c r="H1012" i="1"/>
  <c r="H20" i="9" l="1"/>
  <c r="E425" i="4"/>
  <c r="D420" i="1" s="1"/>
  <c r="E424" i="4"/>
  <c r="D419" i="1" s="1"/>
  <c r="D418" i="1"/>
  <c r="D644" i="4"/>
  <c r="D425" i="4"/>
  <c r="F423" i="4"/>
  <c r="C418" i="1"/>
  <c r="G20" i="9"/>
  <c r="E20" i="9" s="1"/>
  <c r="B20" i="9" s="1"/>
  <c r="E645" i="4"/>
  <c r="D637" i="1"/>
  <c r="H8" i="3"/>
  <c r="H1011" i="1"/>
  <c r="H299" i="9"/>
  <c r="E299" i="9" s="1"/>
  <c r="D1011" i="1"/>
  <c r="G1011" i="1" s="1"/>
  <c r="H296" i="1"/>
  <c r="G296" i="1"/>
  <c r="G1179" i="1"/>
  <c r="H1179" i="1"/>
  <c r="N3" i="9"/>
  <c r="I11" i="3"/>
  <c r="H529" i="1"/>
  <c r="G529" i="1"/>
  <c r="F640" i="4"/>
  <c r="C634" i="1"/>
  <c r="E646" i="4"/>
  <c r="D638" i="1"/>
  <c r="H413" i="1"/>
  <c r="G413" i="1"/>
  <c r="H295" i="1"/>
  <c r="G295" i="1"/>
  <c r="F301" i="4"/>
  <c r="C297" i="1"/>
  <c r="D643" i="4"/>
  <c r="D424" i="4"/>
  <c r="F422" i="4"/>
  <c r="C417" i="1"/>
  <c r="K3" i="9"/>
  <c r="I9" i="3"/>
  <c r="G306" i="9"/>
  <c r="E306" i="9" s="1"/>
  <c r="B306" i="9" s="1"/>
  <c r="F639" i="4"/>
  <c r="C633" i="1"/>
  <c r="H303" i="1"/>
  <c r="G303" i="1"/>
  <c r="F417" i="4"/>
  <c r="C412" i="1"/>
  <c r="B299" i="9" l="1"/>
  <c r="E650" i="4"/>
  <c r="D640" i="1"/>
  <c r="H412" i="1"/>
  <c r="G412" i="1"/>
  <c r="G633" i="1"/>
  <c r="H633" i="1"/>
  <c r="D645" i="4"/>
  <c r="F643" i="4"/>
  <c r="C637" i="1"/>
  <c r="H297" i="1"/>
  <c r="G297" i="1"/>
  <c r="G634" i="1"/>
  <c r="H634" i="1"/>
  <c r="D646" i="4"/>
  <c r="F644" i="4"/>
  <c r="C638" i="1"/>
  <c r="H417" i="1"/>
  <c r="G417" i="1"/>
  <c r="F424" i="4"/>
  <c r="C419" i="1"/>
  <c r="M3" i="9"/>
  <c r="E649" i="4"/>
  <c r="D639" i="1"/>
  <c r="H418" i="1"/>
  <c r="G418" i="1"/>
  <c r="F425" i="4"/>
  <c r="C420" i="1"/>
  <c r="H420" i="1" l="1"/>
  <c r="G420" i="1"/>
  <c r="H419" i="1"/>
  <c r="G419" i="1"/>
  <c r="G638" i="1"/>
  <c r="H638" i="1"/>
  <c r="D650" i="4"/>
  <c r="F646" i="4"/>
  <c r="C640" i="1"/>
  <c r="I19" i="3"/>
  <c r="D643" i="1"/>
  <c r="H333" i="9"/>
  <c r="G333" i="9"/>
  <c r="E333" i="9" s="1"/>
  <c r="G637" i="1"/>
  <c r="H637" i="1"/>
  <c r="D649" i="4"/>
  <c r="F645" i="4"/>
  <c r="C639" i="1"/>
  <c r="G297" i="9"/>
  <c r="E297" i="9" s="1"/>
  <c r="B297" i="9" s="1"/>
  <c r="I20" i="3"/>
  <c r="D644" i="1"/>
  <c r="G639" i="1" l="1"/>
  <c r="H639" i="1"/>
  <c r="H7" i="3"/>
  <c r="F649" i="4"/>
  <c r="H19" i="3"/>
  <c r="C643" i="1"/>
  <c r="B333" i="9"/>
  <c r="E298" i="9"/>
  <c r="I8" i="3" s="1"/>
  <c r="G640" i="1"/>
  <c r="H640" i="1"/>
  <c r="F650" i="4"/>
  <c r="H20" i="3"/>
  <c r="C644" i="1"/>
  <c r="G644" i="1" l="1"/>
  <c r="H644" i="1"/>
  <c r="G643" i="1"/>
  <c r="H643" i="1"/>
  <c r="J3" i="9"/>
  <c r="G295" i="9" l="1"/>
  <c r="H295" i="9"/>
  <c r="L293" i="9"/>
  <c r="F293" i="9" s="1"/>
  <c r="H18" i="9"/>
  <c r="G18" i="9"/>
  <c r="I6" i="9"/>
  <c r="J7" i="9"/>
  <c r="K8" i="9"/>
  <c r="J11" i="9"/>
  <c r="K12" i="9"/>
  <c r="H15" i="9"/>
  <c r="G16" i="9"/>
  <c r="G17" i="9"/>
  <c r="H21" i="9"/>
  <c r="I5" i="9"/>
  <c r="J6" i="9"/>
  <c r="K7" i="9"/>
  <c r="I9" i="9"/>
  <c r="J10" i="9"/>
  <c r="K11" i="9"/>
  <c r="I13" i="9"/>
  <c r="G15" i="9"/>
  <c r="H16" i="9"/>
  <c r="H17" i="9"/>
  <c r="G22" i="9"/>
  <c r="J5" i="9"/>
  <c r="K6" i="9"/>
  <c r="I8" i="9"/>
  <c r="J9" i="9"/>
  <c r="K10" i="9"/>
  <c r="I12" i="9"/>
  <c r="J13" i="9"/>
  <c r="M15" i="9"/>
  <c r="L16" i="9"/>
  <c r="I17" i="9"/>
  <c r="H22" i="9"/>
  <c r="K5" i="9"/>
  <c r="I7" i="9"/>
  <c r="J8" i="9"/>
  <c r="K9" i="9"/>
  <c r="I11" i="9"/>
  <c r="J12" i="9"/>
  <c r="K13" i="9"/>
  <c r="L15" i="9"/>
  <c r="M16" i="9"/>
  <c r="J17" i="9"/>
  <c r="G21" i="9"/>
  <c r="F15" i="9" l="1"/>
  <c r="E7" i="9"/>
  <c r="B7" i="9" s="1"/>
  <c r="E15" i="9"/>
  <c r="E21" i="9"/>
  <c r="B21" i="9" s="1"/>
  <c r="E11" i="9"/>
  <c r="B11" i="9" s="1"/>
  <c r="E18" i="9"/>
  <c r="B18" i="9" s="1"/>
  <c r="F16" i="9"/>
  <c r="F14" i="9" s="1"/>
  <c r="E8" i="9"/>
  <c r="B8" i="9" s="1"/>
  <c r="B15" i="9"/>
  <c r="E9" i="9"/>
  <c r="B9" i="9" s="1"/>
  <c r="E16" i="9"/>
  <c r="B16" i="9" s="1"/>
  <c r="E6" i="9"/>
  <c r="B6" i="9" s="1"/>
  <c r="E12" i="9"/>
  <c r="B12" i="9" s="1"/>
  <c r="E22" i="9"/>
  <c r="B22" i="9" s="1"/>
  <c r="E13" i="9"/>
  <c r="B13" i="9" s="1"/>
  <c r="E10" i="9"/>
  <c r="B10" i="9" s="1"/>
  <c r="E5" i="9"/>
  <c r="E17" i="9"/>
  <c r="B17" i="9" s="1"/>
  <c r="B293" i="9"/>
  <c r="F23" i="9"/>
  <c r="E295" i="9"/>
  <c r="F3" i="9" l="1"/>
  <c r="B295" i="9"/>
  <c r="E23" i="9"/>
  <c r="I7" i="3" s="1"/>
  <c r="B5" i="9"/>
  <c r="E4" i="9"/>
  <c r="E14" i="9"/>
  <c r="I13" i="3" s="1"/>
  <c r="E3" i="9" l="1"/>
</calcChain>
</file>

<file path=xl/sharedStrings.xml><?xml version="1.0" encoding="utf-8"?>
<sst xmlns="http://schemas.openxmlformats.org/spreadsheetml/2006/main" count="4724" uniqueCount="3656">
  <si>
    <t>Obveznik:</t>
  </si>
  <si>
    <t>13713 - OSNOVNA ŠKOLA DOMAŠINEC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</si>
  <si>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</si>
  <si>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</si>
  <si>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</si>
  <si>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</si>
  <si>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</si>
  <si>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</si>
  <si>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</si>
  <si>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</si>
  <si>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</si>
  <si>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</si>
  <si>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</si>
  <si>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</si>
  <si>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</si>
  <si>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</si>
  <si>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</si>
  <si>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</si>
  <si>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</si>
  <si>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</si>
  <si>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</si>
  <si>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</si>
  <si>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</si>
  <si>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</si>
  <si>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</si>
  <si>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</si>
  <si>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</si>
  <si>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</si>
  <si>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</si>
  <si>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</si>
  <si>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</si>
  <si>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</si>
  <si>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</si>
  <si>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</si>
  <si>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</si>
  <si>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</si>
  <si>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</si>
  <si>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</si>
  <si>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</si>
  <si>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</si>
  <si>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</si>
  <si>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</si>
  <si>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</si>
  <si>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</si>
  <si>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</si>
  <si>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</si>
  <si>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</si>
  <si>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</si>
  <si>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</si>
  <si>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</si>
  <si>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</si>
  <si>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</si>
  <si>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</si>
  <si>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</si>
  <si>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</si>
  <si>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</si>
  <si>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</si>
  <si>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</si>
  <si>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</si>
  <si>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</si>
  <si>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</si>
  <si>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</si>
  <si>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</si>
  <si>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</si>
  <si>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</si>
  <si>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</si>
  <si>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</si>
  <si>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</si>
  <si>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</si>
  <si>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</si>
  <si>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</si>
  <si>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</si>
  <si>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</si>
  <si>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</si>
  <si>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</si>
  <si>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</si>
  <si>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</si>
  <si>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</si>
  <si>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</si>
  <si>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</si>
  <si>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</si>
  <si>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</si>
  <si>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</si>
  <si>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</si>
  <si>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</si>
  <si>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</si>
  <si>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</si>
  <si>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</si>
  <si>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</si>
  <si>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</si>
  <si>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</si>
  <si>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</si>
  <si>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</si>
  <si>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</si>
  <si>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</si>
  <si>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</si>
  <si>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</si>
  <si>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</si>
  <si>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</si>
  <si>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</si>
  <si>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</si>
  <si>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</si>
  <si>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</si>
  <si>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</si>
  <si>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</si>
  <si>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</si>
  <si>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</si>
  <si>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</si>
  <si>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</si>
  <si>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</si>
  <si>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</si>
  <si>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</si>
  <si>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</si>
  <si>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</si>
  <si>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</si>
  <si>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</si>
  <si>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</si>
  <si>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</si>
  <si>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</si>
  <si>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</si>
  <si>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</si>
  <si>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</si>
  <si>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</si>
  <si>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</si>
  <si>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</si>
  <si>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</si>
  <si>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</si>
  <si>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</si>
  <si>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</si>
  <si>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</si>
  <si>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</si>
  <si>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</si>
  <si>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</si>
  <si>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</si>
  <si>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</si>
  <si>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</si>
  <si>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</si>
  <si>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</si>
  <si>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</si>
  <si>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</si>
  <si>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</si>
  <si>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</si>
  <si>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</si>
  <si>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</si>
  <si>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</si>
  <si>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</si>
  <si>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</si>
  <si>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</si>
  <si>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</si>
  <si>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</si>
  <si>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</si>
  <si>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</si>
  <si>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</si>
  <si>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</si>
  <si>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</si>
  <si>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</si>
  <si>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</si>
  <si>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</si>
  <si>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</si>
  <si>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</si>
  <si>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</si>
  <si>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</si>
  <si>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</si>
  <si>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</si>
  <si>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</si>
  <si>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</si>
  <si>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</si>
  <si>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</si>
  <si>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</si>
  <si>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</si>
  <si>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</si>
  <si>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</si>
  <si>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</si>
  <si>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</si>
  <si>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</si>
  <si>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</si>
  <si>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</si>
  <si>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</si>
  <si>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</si>
  <si>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</si>
  <si>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</si>
  <si>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</si>
  <si>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</si>
  <si>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</si>
  <si>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</si>
  <si>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</si>
  <si>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</si>
  <si>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</si>
  <si>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</si>
  <si>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</si>
  <si>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</si>
  <si>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</si>
  <si>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</si>
  <si>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</si>
  <si>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</si>
  <si>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</si>
  <si>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</si>
  <si>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</si>
  <si>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</si>
  <si>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</si>
  <si>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</si>
  <si>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</si>
  <si>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</si>
  <si>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</si>
  <si>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</si>
  <si>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</si>
  <si>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</si>
  <si>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</si>
  <si>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</si>
  <si>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</si>
  <si>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</si>
  <si>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</si>
  <si>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</si>
  <si>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</si>
  <si>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</si>
  <si>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</si>
  <si>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</si>
  <si>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</si>
  <si>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</si>
  <si>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</si>
  <si>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</si>
  <si>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</si>
  <si>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</si>
  <si>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</si>
  <si>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</si>
  <si>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</si>
  <si>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</si>
  <si>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</si>
  <si>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</si>
  <si>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</si>
  <si>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</si>
  <si>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</si>
  <si>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</si>
  <si>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</si>
  <si>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</si>
  <si>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</si>
  <si>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</si>
  <si>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</si>
  <si>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</si>
  <si>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</si>
  <si>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</si>
  <si>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</si>
  <si>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</si>
  <si>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</si>
  <si>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</si>
  <si>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</si>
  <si>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</si>
  <si>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</si>
  <si>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</si>
  <si>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</si>
  <si>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</si>
  <si>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</si>
  <si>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</si>
  <si>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</si>
  <si>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</si>
  <si>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</si>
  <si>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</si>
  <si>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</si>
  <si>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</si>
  <si>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</si>
  <si>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</si>
  <si>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</si>
  <si>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</si>
  <si>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</si>
  <si>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</si>
  <si>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</si>
  <si>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</si>
  <si>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</si>
  <si>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</si>
  <si>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</si>
  <si>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</si>
  <si>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</si>
  <si>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</si>
  <si>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</si>
  <si>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</si>
  <si>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</si>
  <si>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</si>
  <si>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</si>
  <si>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</si>
  <si>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</si>
  <si>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</si>
  <si>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</si>
  <si>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</si>
  <si>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</si>
  <si>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</si>
  <si>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</si>
  <si>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</si>
  <si>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</si>
  <si>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</si>
  <si>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</si>
  <si>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</si>
  <si>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</si>
  <si>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</si>
  <si>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</si>
  <si>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</si>
  <si>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</si>
  <si>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</si>
  <si>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</si>
  <si>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</si>
  <si>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</si>
  <si>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</si>
  <si>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</si>
  <si>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</si>
  <si>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</si>
  <si>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</si>
  <si>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</si>
  <si>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</si>
  <si>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</si>
  <si>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</si>
  <si>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</si>
  <si>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</si>
  <si>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</si>
  <si>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</si>
  <si>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</si>
  <si>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</si>
  <si>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</si>
  <si>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</si>
  <si>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</si>
  <si>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</si>
  <si>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</si>
  <si>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</si>
  <si>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</si>
  <si>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</si>
  <si>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</si>
  <si>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</si>
  <si>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</si>
  <si>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</si>
  <si>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</si>
  <si>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</si>
  <si>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</si>
  <si>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</si>
  <si>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</si>
  <si>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</si>
  <si>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</si>
  <si>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</si>
  <si>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</si>
  <si>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</si>
  <si>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</si>
  <si>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</si>
  <si>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</si>
  <si>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</si>
  <si>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</si>
  <si>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</si>
  <si>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</si>
  <si>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</si>
  <si>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</si>
  <si>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</si>
  <si>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</si>
  <si>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</si>
  <si>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</si>
  <si>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</si>
  <si>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</si>
  <si>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</si>
  <si>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</si>
  <si>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</si>
  <si>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</si>
  <si>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</si>
  <si>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</si>
  <si>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</si>
  <si>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</si>
  <si>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</si>
  <si>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</si>
  <si>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</si>
  <si>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</si>
  <si>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</si>
  <si>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</si>
  <si>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</si>
  <si>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</si>
  <si>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</si>
  <si>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</si>
  <si>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</si>
  <si>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</si>
  <si>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</si>
  <si>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</si>
  <si>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</si>
  <si>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</si>
  <si>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</si>
  <si>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</si>
  <si>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</si>
  <si>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</si>
  <si>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</si>
  <si>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</si>
  <si>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</si>
  <si>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</si>
  <si>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</si>
  <si>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</si>
  <si>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</si>
  <si>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</si>
  <si>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</si>
  <si>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</si>
  <si>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</si>
  <si>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</si>
  <si>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</si>
  <si>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</si>
  <si>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</si>
  <si>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</si>
  <si>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</si>
  <si>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</si>
  <si>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</si>
  <si>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</si>
  <si>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</si>
  <si>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</si>
  <si>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</si>
  <si>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</si>
  <si>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</si>
  <si>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</si>
  <si>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</si>
  <si>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</si>
  <si>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</si>
  <si>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</si>
  <si>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</si>
  <si>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</si>
  <si>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</si>
  <si>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</si>
  <si>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</si>
  <si>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</si>
  <si>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</si>
  <si>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</si>
  <si>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</si>
  <si>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</si>
  <si>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</si>
  <si>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</si>
  <si>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</si>
  <si>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</si>
  <si>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</si>
  <si>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</si>
  <si>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</si>
  <si>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</si>
  <si>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</si>
  <si>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</si>
  <si>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</si>
  <si>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</si>
  <si>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</si>
  <si>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</si>
  <si>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</si>
  <si>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</si>
  <si>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</si>
  <si>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</si>
  <si>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</si>
  <si>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</si>
  <si>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</si>
  <si>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</si>
  <si>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</si>
  <si>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</si>
  <si>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</si>
  <si>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</si>
  <si>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</si>
  <si>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</si>
  <si>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</si>
  <si>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</si>
  <si>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</si>
  <si>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</si>
  <si>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</si>
  <si>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</si>
  <si>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</si>
  <si>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</si>
  <si>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</si>
  <si>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</si>
  <si>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</si>
  <si>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</si>
  <si>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</si>
  <si>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</si>
  <si>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</si>
  <si>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</si>
  <si>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</si>
  <si>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</si>
  <si>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</si>
  <si>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</si>
  <si>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</si>
  <si>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</si>
  <si>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</si>
  <si>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</si>
  <si>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</si>
  <si>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</si>
  <si>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</si>
  <si>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</si>
  <si>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</si>
  <si>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</si>
  <si>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</si>
  <si>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</si>
  <si>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</si>
  <si>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</si>
  <si>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</si>
  <si>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</si>
  <si>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</si>
  <si>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</si>
  <si>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</si>
  <si>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</si>
  <si>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</si>
  <si>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</si>
  <si>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</si>
  <si>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</si>
  <si>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</si>
  <si>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</si>
  <si>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</si>
  <si>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</si>
  <si>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</si>
  <si>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</si>
  <si>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</si>
  <si>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</si>
  <si>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</si>
  <si>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</si>
  <si>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</si>
  <si>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</si>
  <si>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</si>
  <si>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</si>
  <si>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</si>
  <si>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</si>
  <si>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</si>
  <si>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</si>
  <si>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</si>
  <si>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</si>
  <si>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</si>
  <si>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</si>
  <si>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</si>
  <si>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</si>
  <si>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</si>
  <si>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</si>
  <si>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</si>
  <si>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</si>
  <si>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</si>
  <si>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</si>
  <si>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</si>
  <si>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</si>
  <si>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</si>
  <si>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</si>
  <si>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</si>
  <si>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</si>
  <si>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</si>
  <si>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</si>
  <si>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</si>
  <si>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</si>
  <si>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</si>
  <si>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</si>
  <si>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</si>
  <si>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</si>
  <si>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</si>
  <si>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</si>
  <si>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</si>
  <si>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</si>
  <si>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</si>
  <si>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</si>
  <si>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</si>
  <si>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</si>
  <si>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</si>
  <si>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</si>
  <si>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</si>
  <si>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</si>
  <si>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</si>
  <si>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</si>
  <si>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</si>
  <si>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</si>
  <si>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</si>
  <si>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</si>
  <si>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</si>
  <si>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</si>
  <si>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</si>
  <si>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</si>
  <si>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</si>
  <si>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</si>
  <si>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</si>
  <si>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</si>
  <si>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</si>
  <si>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</si>
  <si>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</si>
  <si>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</si>
  <si>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</si>
  <si>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</si>
  <si>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</si>
  <si>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</si>
  <si>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</si>
  <si>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</si>
  <si>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</si>
  <si>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</si>
  <si>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</si>
  <si>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</si>
  <si>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</si>
  <si>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</si>
  <si>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</si>
  <si>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</si>
  <si>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</si>
  <si>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</si>
  <si>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</si>
  <si>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</si>
  <si>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</si>
  <si>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</si>
  <si>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</si>
  <si>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</si>
  <si>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</si>
  <si>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</si>
  <si>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</si>
  <si>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</si>
  <si>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</si>
  <si>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</si>
  <si>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</si>
  <si>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</si>
  <si>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</si>
  <si>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</si>
  <si>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</si>
  <si>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</si>
  <si>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</si>
  <si>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</si>
  <si>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</si>
  <si>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</si>
  <si>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</si>
  <si>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</si>
  <si>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</si>
  <si>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</si>
  <si>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</si>
  <si>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</si>
  <si>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</si>
  <si>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</si>
  <si>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</si>
  <si>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</si>
  <si>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</si>
  <si>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</si>
  <si>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</si>
  <si>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</si>
  <si>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</si>
  <si>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</si>
  <si>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</si>
  <si>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</si>
  <si>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</si>
  <si>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</si>
  <si>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</si>
  <si>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</si>
  <si>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</si>
  <si>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</si>
  <si>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</si>
  <si>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</si>
  <si>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</si>
  <si>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</si>
  <si>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</si>
  <si>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</si>
  <si>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</si>
  <si>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</si>
  <si>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</si>
  <si>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</si>
  <si>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</si>
  <si>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</si>
  <si>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</si>
  <si>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</si>
  <si>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</si>
  <si>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</si>
  <si>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</si>
  <si>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</si>
  <si>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</si>
  <si>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</si>
  <si>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</si>
  <si>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</si>
  <si>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</si>
  <si>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</si>
  <si>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</si>
  <si>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</si>
  <si>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</si>
  <si>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</si>
  <si>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</si>
  <si>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</si>
  <si>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</si>
  <si>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</si>
  <si>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</si>
  <si>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</si>
  <si>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</si>
  <si>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</si>
  <si>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</si>
  <si>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</si>
  <si>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</si>
  <si>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</si>
  <si>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</si>
  <si>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</si>
  <si>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</si>
  <si>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</si>
  <si>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</si>
  <si>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</si>
  <si>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</si>
  <si>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</si>
  <si>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</si>
  <si>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</si>
  <si>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</si>
  <si>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</si>
  <si>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</si>
  <si>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</si>
  <si>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</si>
  <si>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</si>
  <si>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</si>
  <si>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</si>
  <si>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</si>
  <si>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</si>
  <si>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</si>
  <si>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</si>
  <si>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</si>
  <si>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</si>
  <si>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</si>
  <si>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</si>
  <si>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</si>
  <si>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</si>
  <si>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</si>
  <si>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</si>
  <si>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</si>
  <si>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</si>
  <si>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</si>
  <si>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</si>
  <si>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</si>
  <si>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</si>
  <si>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</si>
  <si>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</si>
  <si>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</si>
  <si>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</si>
  <si>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</si>
  <si>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</si>
  <si>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</si>
  <si>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</si>
  <si>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</si>
  <si>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</si>
  <si>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</si>
  <si>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</si>
  <si>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</si>
  <si>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</si>
  <si>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</si>
  <si>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</si>
  <si>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</si>
  <si>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</si>
  <si>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</si>
  <si>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</si>
  <si>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</si>
  <si>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</si>
  <si>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</si>
  <si>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</si>
  <si>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</si>
  <si>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</si>
  <si>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</si>
  <si>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</si>
  <si>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</si>
  <si>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</si>
  <si>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</si>
  <si>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</si>
  <si>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</si>
  <si>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</si>
  <si>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</si>
  <si>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</si>
  <si>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</si>
  <si>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</si>
  <si>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</si>
  <si>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</si>
  <si>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</si>
  <si>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</si>
  <si>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</si>
  <si>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</si>
  <si>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</si>
  <si>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</si>
  <si>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</si>
  <si>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</si>
  <si>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</si>
  <si>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</si>
  <si>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</si>
  <si>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</si>
  <si>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</si>
  <si>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</si>
  <si>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</si>
  <si>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</si>
  <si>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</si>
  <si>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</si>
  <si>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</si>
  <si>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</si>
  <si>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</si>
  <si>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</si>
  <si>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</si>
  <si>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</si>
  <si>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</si>
  <si>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</si>
  <si>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</si>
  <si>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</si>
  <si>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</si>
  <si>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</si>
  <si>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</si>
  <si>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</si>
  <si>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</si>
  <si>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</si>
  <si>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</si>
  <si>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</si>
  <si>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</si>
  <si>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</si>
  <si>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</si>
  <si>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</si>
  <si>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</si>
  <si>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</si>
  <si>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</si>
  <si>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</si>
  <si>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</si>
  <si>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</si>
  <si>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</si>
  <si>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</si>
  <si>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</si>
  <si>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</si>
  <si>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</si>
  <si>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</si>
  <si>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</si>
  <si>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</si>
  <si>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</si>
  <si>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</si>
  <si>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</si>
  <si>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</si>
  <si>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</si>
  <si>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</si>
  <si>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</si>
  <si>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</si>
  <si>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</si>
  <si>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</si>
  <si>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</si>
  <si>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</si>
  <si>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</si>
  <si>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</si>
  <si>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</si>
  <si>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</si>
  <si>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</si>
  <si>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</si>
  <si>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</si>
  <si>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</si>
  <si>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</si>
  <si>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</si>
  <si>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</si>
  <si>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</si>
  <si>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</si>
  <si>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</si>
  <si>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</si>
  <si>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</si>
  <si>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</si>
  <si>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</si>
  <si>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</si>
  <si>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</si>
  <si>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</si>
  <si>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</si>
  <si>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</si>
  <si>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</si>
  <si>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</si>
  <si>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</si>
  <si>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</si>
  <si>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</si>
  <si>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</si>
  <si>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</si>
  <si>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</si>
  <si>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</si>
  <si>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</si>
  <si>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</si>
  <si>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</si>
  <si>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</si>
  <si>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</si>
  <si>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</si>
  <si>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</si>
  <si>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</si>
  <si>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</si>
  <si>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</si>
  <si>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</si>
  <si>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</si>
  <si>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</si>
  <si>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</si>
  <si>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</si>
  <si>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</si>
  <si>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</si>
  <si>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</si>
  <si>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</si>
  <si>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</si>
  <si>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</si>
  <si>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</si>
  <si>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</si>
  <si>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</si>
  <si>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</si>
  <si>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</si>
  <si>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</si>
  <si>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</si>
  <si>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</si>
  <si>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</si>
  <si>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</si>
  <si>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</si>
  <si>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</si>
  <si>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</si>
  <si>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</si>
  <si>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</si>
  <si>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</si>
  <si>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</si>
  <si>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</si>
  <si>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</si>
  <si>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</si>
  <si>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</si>
  <si>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</si>
  <si>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</si>
  <si>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</si>
  <si>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</si>
  <si>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</si>
  <si>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</si>
  <si>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</si>
  <si>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</si>
  <si>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</si>
  <si>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</si>
  <si>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</si>
  <si>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</si>
  <si>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</si>
  <si>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</si>
  <si>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</si>
  <si>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</si>
  <si>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</si>
  <si>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</si>
  <si>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</si>
  <si>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</si>
  <si>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</si>
  <si>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</si>
  <si>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</si>
  <si>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</si>
  <si>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</si>
  <si>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</si>
  <si>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</si>
  <si>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</si>
  <si>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</si>
  <si>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</si>
  <si>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</si>
  <si>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</si>
  <si>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</si>
  <si>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</si>
  <si>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</si>
  <si>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</si>
  <si>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</si>
  <si>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</si>
  <si>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</si>
  <si>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</si>
  <si>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</si>
  <si>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</si>
  <si>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</si>
  <si>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</si>
  <si>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</si>
  <si>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</si>
  <si>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</si>
  <si>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</si>
  <si>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</si>
  <si>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</si>
  <si>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</si>
  <si>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</si>
  <si>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</si>
  <si>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</si>
  <si>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</si>
  <si>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</si>
  <si>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</si>
  <si>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</si>
  <si>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</si>
  <si>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</si>
  <si>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</si>
  <si>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</si>
  <si>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</si>
  <si>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</si>
  <si>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</si>
  <si>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</si>
  <si>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</si>
  <si>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</si>
  <si>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</si>
  <si>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</si>
  <si>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</si>
  <si>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</si>
  <si>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</si>
  <si>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</si>
  <si>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</si>
  <si>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</si>
  <si>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</si>
  <si>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</si>
  <si>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</si>
  <si>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</si>
  <si>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</si>
  <si>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</si>
  <si>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</si>
  <si>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</si>
  <si>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</si>
  <si>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</si>
  <si>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</si>
  <si>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</si>
  <si>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</si>
  <si>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</si>
  <si>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</si>
  <si>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</si>
  <si>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</si>
  <si>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</si>
  <si>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</si>
  <si>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</si>
  <si>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</si>
  <si>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</si>
  <si>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</si>
  <si>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</si>
  <si>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</si>
  <si>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</si>
  <si>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</si>
  <si>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</si>
  <si>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</si>
  <si>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</si>
  <si>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</si>
  <si>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</si>
  <si>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</si>
  <si>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</si>
  <si>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</si>
  <si>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</si>
  <si>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</si>
  <si>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</si>
  <si>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</si>
  <si>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</si>
  <si>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</si>
  <si>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</si>
  <si>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</si>
  <si>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</si>
  <si>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</si>
  <si>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</si>
  <si>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</si>
  <si>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</si>
  <si>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</si>
  <si>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</si>
  <si>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</si>
  <si>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</si>
  <si>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</si>
  <si>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</si>
  <si>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</si>
  <si>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</si>
  <si>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</si>
  <si>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</si>
  <si>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</si>
  <si>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</si>
  <si>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</si>
  <si>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</si>
  <si>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</si>
  <si>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</si>
  <si>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</si>
  <si>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</si>
  <si>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</si>
  <si>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</si>
  <si>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</si>
  <si>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</si>
  <si>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</si>
  <si>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</si>
  <si>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</si>
  <si>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</si>
  <si>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</si>
  <si>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</si>
  <si>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</si>
  <si>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</si>
  <si>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</si>
  <si>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</si>
  <si>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</si>
  <si>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</si>
  <si>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</si>
  <si>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</si>
  <si>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</si>
  <si>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</si>
  <si>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</si>
  <si>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</si>
  <si>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</si>
  <si>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</si>
  <si>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</si>
  <si>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</si>
  <si>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</si>
  <si>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</si>
  <si>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</si>
  <si>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</si>
  <si>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</si>
  <si>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</si>
  <si>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</si>
  <si>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</si>
  <si>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</si>
  <si>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</si>
  <si>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</si>
  <si>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</si>
  <si>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</si>
  <si>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</si>
  <si>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</si>
  <si>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</si>
  <si>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</si>
  <si>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</si>
  <si>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</si>
  <si>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</si>
  <si>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</si>
  <si>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</si>
  <si>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</si>
  <si>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</si>
  <si>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</si>
  <si>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</si>
  <si>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</si>
  <si>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</si>
  <si>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</si>
  <si>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</si>
  <si>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</si>
  <si>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</si>
  <si>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</si>
  <si>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</si>
  <si>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</si>
  <si>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</si>
  <si>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</si>
  <si>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</si>
  <si>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</si>
  <si>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</si>
  <si>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</si>
  <si>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</si>
  <si>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</si>
  <si>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</si>
  <si>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</si>
  <si>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</si>
  <si>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</si>
  <si>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</si>
  <si>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</si>
  <si>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</si>
  <si>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</si>
  <si>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</si>
  <si>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</si>
  <si>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</si>
  <si>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</si>
  <si>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</si>
  <si>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</si>
  <si>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</si>
  <si>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</si>
  <si>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</si>
  <si>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</si>
  <si>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</si>
  <si>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</si>
  <si>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</si>
  <si>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</si>
  <si>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</si>
  <si>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</si>
  <si>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</si>
  <si>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</si>
  <si>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</si>
  <si>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</si>
  <si>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</si>
  <si>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</si>
  <si>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</si>
  <si>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</si>
  <si>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</si>
  <si>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</si>
  <si>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</si>
  <si>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</si>
  <si>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</si>
  <si>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</si>
  <si>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</si>
  <si>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</si>
  <si>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</si>
  <si>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</si>
  <si>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</si>
  <si>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</si>
  <si>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</si>
  <si>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</si>
  <si>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</si>
  <si>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</si>
  <si>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</si>
  <si>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</si>
  <si>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</si>
  <si>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</si>
  <si>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</si>
  <si>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</si>
  <si>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</si>
  <si>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</si>
  <si>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</si>
  <si>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</si>
  <si>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</si>
  <si>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</si>
  <si>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</si>
  <si>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</si>
  <si>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</si>
  <si>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</si>
  <si>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</si>
  <si>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</si>
  <si>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</si>
  <si>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</si>
  <si>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</si>
  <si>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</si>
  <si>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</si>
  <si>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</si>
  <si>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</si>
  <si>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</si>
  <si>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</si>
  <si>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</si>
  <si>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</si>
  <si>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</si>
  <si>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</si>
  <si>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</si>
  <si>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</si>
  <si>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</si>
  <si>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</si>
  <si>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</si>
  <si>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</si>
  <si>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</si>
  <si>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</si>
  <si>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</si>
  <si>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</si>
  <si>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</si>
  <si>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</si>
  <si>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</si>
  <si>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</si>
  <si>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</si>
  <si>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</si>
  <si>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</si>
  <si>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</si>
  <si>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</si>
  <si>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</si>
  <si>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</si>
  <si>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</si>
  <si>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</si>
  <si>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</si>
  <si>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</si>
  <si>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</si>
  <si>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</si>
  <si>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</si>
  <si>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</si>
  <si>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</si>
  <si>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</si>
  <si>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</si>
  <si>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</si>
  <si>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</si>
  <si>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</si>
  <si>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</si>
  <si>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</si>
  <si>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</si>
  <si>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</si>
  <si>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</si>
  <si>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</si>
  <si>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</si>
  <si>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</si>
  <si>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</si>
  <si>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</si>
  <si>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</si>
  <si>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</si>
  <si>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</si>
  <si>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</si>
  <si>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</si>
  <si>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</si>
  <si>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</si>
  <si>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</si>
  <si>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</si>
  <si>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</si>
  <si>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</si>
  <si>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</si>
  <si>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</si>
  <si>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</si>
  <si>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</si>
  <si>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</si>
  <si>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</si>
  <si>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</si>
  <si>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</si>
  <si>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</si>
  <si>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</si>
  <si>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</si>
  <si>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</si>
  <si>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</si>
  <si>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</si>
  <si>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</si>
  <si>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</si>
  <si>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</si>
  <si>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</si>
  <si>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</si>
  <si>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</si>
  <si>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</si>
  <si>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</si>
  <si>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</si>
  <si>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</si>
  <si>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</si>
  <si>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</si>
  <si>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</si>
  <si>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</si>
  <si>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</si>
  <si>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</si>
  <si>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</si>
  <si>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</si>
  <si>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</si>
  <si>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</si>
  <si>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</si>
  <si>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</si>
  <si>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</si>
  <si>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</si>
  <si>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</si>
  <si>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</si>
  <si>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</si>
  <si>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</si>
  <si>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</si>
  <si>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</si>
  <si>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</si>
  <si>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</si>
  <si>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</si>
  <si>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</si>
  <si>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</si>
  <si>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</si>
  <si>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</si>
  <si>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</si>
  <si>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</si>
  <si>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</si>
  <si>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</si>
  <si>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</si>
  <si>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</si>
  <si>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</si>
  <si>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</si>
  <si>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</si>
  <si>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</si>
  <si>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</si>
  <si>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</si>
  <si>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</si>
  <si>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</si>
  <si>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</si>
  <si>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</si>
  <si>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</si>
  <si>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</si>
  <si>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</si>
  <si>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</si>
  <si>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</si>
  <si>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</si>
  <si>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</si>
  <si>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</si>
  <si>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</si>
  <si>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</si>
  <si>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</si>
  <si>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</si>
  <si>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</si>
  <si>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</si>
  <si>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</si>
  <si>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</si>
  <si>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</si>
  <si>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</si>
  <si>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</si>
  <si>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</si>
  <si>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</si>
  <si>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</si>
  <si>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</si>
  <si>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</si>
  <si>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</si>
  <si>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</si>
  <si>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</si>
  <si>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</si>
  <si>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</si>
  <si>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</si>
  <si>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</si>
  <si>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</si>
  <si>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</si>
  <si>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</si>
  <si>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</si>
  <si>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</si>
  <si>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</si>
  <si>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</si>
  <si>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</si>
  <si>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</si>
  <si>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</si>
  <si>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</si>
  <si>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</si>
  <si>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</si>
  <si>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</si>
  <si>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</si>
  <si>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</si>
  <si>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</si>
  <si>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</si>
  <si>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</si>
  <si>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</si>
  <si>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</si>
  <si>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</si>
  <si>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</si>
  <si>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</si>
  <si>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</si>
  <si>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</si>
  <si>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</si>
  <si>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</si>
  <si>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</si>
  <si>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</si>
  <si>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</si>
  <si>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</si>
  <si>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</si>
  <si>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</si>
  <si>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</si>
  <si>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</si>
  <si>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</si>
  <si>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</si>
  <si>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</si>
  <si>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</si>
  <si>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</si>
  <si>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</si>
  <si>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</si>
  <si>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</si>
  <si>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</si>
  <si>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</si>
  <si>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</si>
  <si>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</si>
  <si>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</si>
  <si>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</si>
  <si>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</si>
  <si>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</si>
  <si>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</si>
  <si>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</si>
  <si>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</si>
  <si>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</si>
  <si>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</si>
  <si>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</si>
  <si>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</si>
  <si>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</si>
  <si>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</si>
  <si>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</si>
  <si>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</si>
  <si>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</si>
  <si>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</si>
  <si>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</si>
  <si>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</si>
  <si>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</si>
  <si>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</si>
  <si>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</si>
  <si>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</si>
  <si>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</si>
  <si>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</si>
  <si>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</si>
  <si>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</si>
  <si>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</si>
  <si>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</si>
  <si>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</si>
  <si>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</si>
  <si>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</si>
  <si>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</si>
  <si>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</si>
  <si>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</si>
  <si>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</si>
  <si>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</si>
  <si>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</si>
  <si>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</si>
  <si>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</si>
  <si>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</si>
  <si>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</si>
  <si>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</si>
  <si>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</si>
  <si>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</si>
  <si>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</si>
  <si>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</si>
  <si>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</si>
  <si>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</si>
  <si>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</si>
  <si>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</si>
  <si>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</si>
  <si>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</si>
  <si>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</si>
  <si>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</si>
  <si>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</si>
  <si>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</si>
  <si>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</si>
  <si>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</si>
  <si>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</si>
  <si>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</si>
  <si>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</si>
  <si>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</si>
  <si>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</si>
  <si>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</si>
  <si>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</si>
  <si>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</si>
  <si>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</si>
  <si>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</si>
  <si>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</si>
  <si>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</si>
  <si>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</si>
  <si>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</si>
  <si>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</si>
  <si>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</si>
  <si>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</si>
  <si>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</si>
  <si>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</si>
  <si>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</si>
  <si>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</si>
  <si>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</si>
  <si>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</si>
  <si>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</si>
  <si>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</si>
  <si>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</si>
  <si>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</si>
  <si>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</si>
  <si>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</si>
  <si>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</si>
  <si>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</si>
  <si>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</si>
  <si>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</si>
  <si>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</si>
  <si>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</si>
  <si>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</si>
  <si>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</si>
  <si>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</si>
  <si>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</si>
  <si>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</si>
  <si>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</si>
  <si>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</si>
  <si>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</si>
  <si>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</si>
  <si>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</si>
  <si>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</si>
  <si>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</si>
  <si>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</si>
  <si>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</si>
  <si>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</si>
  <si>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</si>
  <si>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</si>
  <si>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</si>
  <si>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</si>
  <si>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</si>
  <si>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</si>
  <si>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</si>
  <si>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</si>
  <si>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</si>
  <si>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</si>
  <si>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</si>
  <si>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</si>
  <si>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</si>
  <si>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</si>
  <si>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</si>
  <si>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</si>
  <si>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</si>
  <si>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</si>
  <si>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</si>
  <si>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</si>
  <si>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</si>
  <si>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</si>
  <si>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</si>
  <si>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</si>
  <si>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</si>
  <si>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</si>
  <si>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</si>
  <si>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</si>
  <si>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</si>
  <si>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</si>
  <si>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</si>
  <si>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</si>
  <si>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</si>
  <si>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</si>
  <si>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</si>
  <si>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</si>
  <si>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</si>
  <si>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</si>
  <si>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</si>
  <si>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</si>
  <si>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</si>
  <si>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</si>
  <si>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</si>
  <si>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</si>
  <si>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</si>
  <si>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</si>
  <si>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</si>
  <si>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</si>
  <si>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</si>
  <si>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</si>
  <si>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</si>
  <si>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</si>
  <si>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</si>
  <si>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</si>
  <si>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</si>
  <si>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</si>
  <si>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</si>
  <si>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</si>
  <si>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</si>
  <si>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</si>
  <si>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</si>
  <si>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</si>
  <si>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</si>
  <si>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</si>
  <si>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</si>
  <si>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</si>
  <si>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</si>
  <si>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</si>
  <si>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</si>
  <si>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</si>
  <si>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</si>
  <si>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</si>
  <si>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</si>
  <si>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</si>
  <si>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</si>
  <si>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</si>
  <si>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</si>
  <si>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</si>
  <si>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</si>
  <si>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</si>
  <si>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</si>
  <si>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</si>
  <si>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</si>
  <si>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</si>
  <si>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</si>
  <si>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</si>
  <si>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</si>
  <si>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</si>
  <si>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</si>
  <si>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</si>
  <si>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</si>
  <si>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</si>
  <si>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</si>
  <si>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</si>
  <si>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</si>
  <si>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</si>
  <si>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</si>
  <si>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</si>
  <si>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</si>
  <si>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</si>
  <si>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</si>
  <si>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</si>
  <si>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</si>
  <si>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</si>
  <si>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</si>
  <si>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</si>
  <si>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</si>
  <si>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</si>
  <si>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</si>
  <si>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</si>
  <si>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</si>
  <si>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</si>
  <si>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</si>
  <si>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</si>
  <si>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</si>
  <si>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</si>
  <si>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</si>
  <si>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</si>
  <si>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</si>
  <si>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</si>
  <si>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</si>
  <si>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</si>
  <si>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</si>
  <si>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</si>
  <si>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</si>
  <si>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</si>
  <si>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</si>
  <si>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</si>
  <si>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</si>
  <si>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</si>
  <si>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</si>
  <si>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</si>
  <si>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</si>
  <si>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</si>
  <si>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</si>
  <si>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</si>
  <si>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</si>
  <si>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</si>
  <si>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</si>
  <si>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</si>
  <si>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</si>
  <si>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</si>
  <si>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</si>
  <si>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</si>
  <si>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</si>
  <si>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</si>
  <si>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</si>
  <si>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</si>
  <si>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</si>
  <si>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</si>
  <si>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</si>
  <si>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</si>
  <si>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</si>
  <si>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</si>
  <si>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</si>
  <si>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</si>
  <si>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</si>
  <si>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</si>
  <si>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</si>
  <si>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</si>
  <si>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</si>
  <si>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</si>
  <si>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</si>
  <si>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</si>
  <si>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</si>
  <si>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</si>
  <si>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</si>
  <si>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</si>
  <si>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</si>
  <si>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</si>
  <si>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</si>
  <si>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</si>
  <si>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</si>
  <si>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</si>
  <si>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</si>
  <si>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</si>
  <si>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</si>
  <si>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</si>
  <si>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</si>
  <si>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</si>
  <si>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</si>
  <si>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</si>
  <si>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</si>
  <si>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</si>
  <si>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</si>
  <si>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</si>
  <si>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</si>
  <si>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</si>
  <si>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</si>
  <si>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</si>
  <si>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</si>
  <si>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</si>
  <si>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</si>
  <si>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</si>
  <si>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</si>
  <si>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</si>
  <si>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</si>
  <si>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</si>
  <si>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</si>
  <si>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</si>
  <si>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</si>
  <si>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</si>
  <si>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</si>
  <si>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</si>
  <si>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</si>
  <si>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</si>
  <si>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</si>
  <si>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</si>
  <si>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</si>
  <si>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</si>
  <si>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</si>
  <si>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</si>
  <si>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</si>
  <si>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</si>
  <si>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</si>
  <si>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</si>
  <si>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</si>
  <si>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</si>
  <si>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</si>
  <si>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</si>
  <si>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</si>
  <si>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</si>
  <si>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</si>
  <si>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</si>
  <si>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</si>
  <si>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</si>
  <si>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</si>
  <si>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</si>
  <si>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</si>
  <si>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</si>
  <si>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</si>
  <si>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</si>
  <si>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</si>
  <si>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</si>
  <si>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</si>
  <si>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</si>
  <si>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</si>
  <si>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</si>
  <si>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</si>
  <si>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</si>
  <si>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</si>
  <si>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</si>
  <si>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</si>
  <si>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</si>
  <si>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</si>
  <si>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</si>
  <si>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</si>
  <si>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</si>
  <si>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</si>
  <si>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</si>
  <si>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</si>
  <si>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</si>
  <si>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</si>
  <si>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</si>
  <si>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</si>
  <si>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</si>
  <si>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</si>
  <si>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</si>
  <si>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</si>
  <si>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</si>
  <si>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</si>
  <si>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</si>
  <si>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</si>
  <si>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</si>
  <si>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</si>
  <si>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</si>
  <si>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</si>
  <si>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</si>
  <si>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</si>
  <si>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</si>
  <si>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</si>
  <si>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</si>
  <si>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</si>
  <si>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</si>
  <si>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</si>
  <si>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</si>
  <si>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</si>
  <si>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</si>
  <si>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</si>
  <si>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</si>
  <si>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</si>
  <si>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</si>
  <si>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</si>
  <si>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</si>
  <si>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</si>
  <si>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</si>
  <si>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</si>
  <si>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</si>
  <si>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</si>
  <si>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</si>
  <si>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</si>
  <si>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</si>
  <si>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</si>
  <si>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</si>
  <si>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</si>
  <si>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</si>
  <si>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</si>
  <si>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</si>
  <si>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</si>
  <si>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</si>
  <si>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</si>
  <si>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</si>
  <si>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</si>
  <si>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</si>
  <si>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</si>
  <si>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</si>
  <si>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</si>
  <si>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</si>
  <si>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</si>
  <si>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</si>
  <si>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</si>
  <si>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</si>
  <si>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</si>
  <si>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</si>
  <si>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</si>
  <si>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</si>
  <si>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</si>
  <si>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</si>
  <si>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</si>
  <si>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</si>
  <si>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</si>
  <si>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</si>
  <si>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</si>
  <si>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</si>
  <si>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</si>
  <si>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</si>
  <si>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</si>
  <si>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</si>
  <si>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</si>
  <si>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</si>
  <si>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</si>
  <si>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</si>
  <si>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</si>
  <si>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</si>
  <si>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</si>
  <si>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</si>
  <si>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</si>
  <si>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</si>
  <si>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</si>
  <si>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</si>
  <si>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</si>
  <si>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</si>
  <si>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</si>
  <si>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</si>
  <si>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</si>
  <si>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</si>
  <si>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</si>
  <si>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</si>
  <si>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</si>
  <si>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</si>
  <si>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</si>
  <si>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</si>
  <si>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</si>
  <si>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</si>
  <si>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</si>
  <si>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</si>
  <si>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</si>
  <si>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</si>
  <si>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</si>
  <si>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</si>
  <si>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</si>
  <si>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</si>
  <si>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</si>
  <si>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</si>
  <si>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</si>
  <si>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</si>
  <si>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</si>
  <si>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</si>
  <si>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</si>
  <si>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</si>
  <si>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</si>
  <si>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</si>
  <si>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</si>
  <si>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</si>
  <si>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</si>
  <si>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</si>
  <si>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</si>
  <si>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</si>
  <si>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</si>
  <si>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</si>
  <si>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</si>
  <si>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</si>
  <si>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</si>
  <si>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</si>
  <si>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</si>
  <si>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</si>
  <si>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</si>
  <si>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</si>
  <si>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</si>
  <si>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</si>
  <si>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</si>
  <si>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</si>
  <si>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</si>
  <si>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</si>
  <si>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</si>
  <si>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</si>
  <si>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</si>
  <si>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</si>
  <si>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</si>
  <si>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</si>
  <si>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</si>
  <si>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</si>
  <si>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</si>
  <si>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</si>
  <si>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</si>
  <si>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</si>
  <si>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</si>
  <si>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</si>
  <si>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</si>
  <si>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</si>
  <si>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</si>
  <si>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</si>
  <si>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</si>
  <si>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</si>
  <si>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</si>
  <si>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</si>
  <si>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</si>
  <si>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</si>
  <si>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</si>
  <si>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</si>
  <si>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</si>
  <si>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</si>
  <si>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</si>
  <si>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</si>
  <si>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</si>
  <si>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</si>
  <si>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</si>
  <si>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</si>
  <si>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</si>
  <si>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</si>
  <si>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</si>
  <si>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</si>
  <si>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</si>
  <si>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</si>
  <si>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</si>
  <si>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</si>
  <si>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</si>
  <si>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</si>
  <si>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</si>
  <si>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</si>
  <si>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</si>
  <si>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</si>
  <si>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</si>
  <si>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</si>
  <si>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</si>
  <si>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</si>
  <si>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</si>
  <si>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</si>
  <si>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</si>
  <si>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</si>
  <si>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</si>
  <si>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</si>
  <si>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</si>
  <si>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</si>
  <si>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</si>
  <si>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</si>
  <si>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</si>
  <si>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</si>
  <si>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</si>
  <si>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</si>
  <si>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</si>
  <si>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</si>
  <si>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</si>
  <si>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</si>
  <si>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</si>
  <si>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</si>
  <si>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</si>
  <si>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</si>
  <si>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</si>
  <si>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</si>
  <si>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</si>
  <si>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</si>
  <si>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</si>
  <si>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</si>
  <si>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</si>
  <si>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</si>
  <si>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</si>
  <si>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</si>
  <si>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</si>
  <si>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</si>
  <si>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</si>
  <si>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</si>
  <si>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</si>
  <si>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</si>
  <si>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</si>
  <si>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</si>
  <si>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</si>
  <si>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</si>
  <si>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</si>
  <si>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</si>
  <si>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</si>
  <si>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</si>
  <si>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</si>
  <si>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DOMAŠINEC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</si>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</sst>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718895.02000000014</v>
      </c>
      <c r="D2" s="7">
        <f>'PR-RAS'!E6</f>
        <v>777804.37</v>
      </c>
      <c r="E2" s="7">
        <v>0</v>
      </c>
      <c r="F2" s="7">
        <v>0</v>
      </c>
      <c r="G2" s="8">
        <f t="shared" ref="G2:G274" si="0">(B2/1000)*(C2*1+D2*2)</f>
        <v>2274.5037600000005</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666290.81000000006</v>
      </c>
      <c r="D45" s="2">
        <f>'PR-RAS'!E49</f>
        <v>709057.48</v>
      </c>
      <c r="E45" s="2">
        <v>0</v>
      </c>
      <c r="F45" s="2">
        <v>0</v>
      </c>
      <c r="G45" s="3">
        <f t="shared" si="0"/>
        <v>91713.853879999995</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666290.81000000006</v>
      </c>
      <c r="D64" s="2">
        <f>'PR-RAS'!E68</f>
        <v>709057.48</v>
      </c>
      <c r="E64" s="2">
        <v>0</v>
      </c>
      <c r="F64" s="2">
        <v>0</v>
      </c>
      <c r="G64" s="3">
        <f t="shared" si="0"/>
        <v>131317.56351000001</v>
      </c>
      <c r="H64" s="3">
        <f t="shared" si="1"/>
        <v>0.66999999992549419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654291.01</v>
      </c>
      <c r="D65" s="2">
        <f>'PR-RAS'!E69</f>
        <v>709057.48</v>
      </c>
      <c r="E65" s="2">
        <v>0</v>
      </c>
      <c r="F65" s="2">
        <v>0</v>
      </c>
      <c r="G65" s="3">
        <f t="shared" si="0"/>
        <v>132633.98207999999</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11999.8</v>
      </c>
      <c r="D66" s="2">
        <f>'PR-RAS'!E70</f>
        <v>0</v>
      </c>
      <c r="E66" s="2">
        <v>0</v>
      </c>
      <c r="F66" s="2">
        <v>0</v>
      </c>
      <c r="G66" s="3">
        <f t="shared" si="0"/>
        <v>779.98699999999997</v>
      </c>
      <c r="H66" s="3">
        <f t="shared" si="1"/>
        <v>0.2000000000007276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v>
      </c>
      <c r="D78" s="2">
        <f>'PR-RAS'!E82</f>
        <v>0</v>
      </c>
      <c r="E78" s="2">
        <v>0</v>
      </c>
      <c r="F78" s="2">
        <v>0</v>
      </c>
      <c r="G78" s="3">
        <f t="shared" si="0"/>
        <v>0.21559999999999999</v>
      </c>
      <c r="H78" s="3">
        <f t="shared" si="1"/>
        <v>0.20000000000000018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v>
      </c>
      <c r="D79" s="2">
        <f>'PR-RAS'!E83</f>
        <v>0</v>
      </c>
      <c r="E79" s="2">
        <v>0</v>
      </c>
      <c r="F79" s="2">
        <v>0</v>
      </c>
      <c r="G79" s="3">
        <f t="shared" si="0"/>
        <v>0.21839999999999998</v>
      </c>
      <c r="H79" s="3">
        <f t="shared" si="1"/>
        <v>0.20000000000000018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v>
      </c>
      <c r="D81" s="2">
        <f>'PR-RAS'!E85</f>
        <v>0</v>
      </c>
      <c r="E81" s="2">
        <v>0</v>
      </c>
      <c r="F81" s="2">
        <v>0</v>
      </c>
      <c r="G81" s="3">
        <f t="shared" si="0"/>
        <v>0.22399999999999998</v>
      </c>
      <c r="H81" s="3">
        <f t="shared" si="1"/>
        <v>0.20000000000000018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14676.15</v>
      </c>
      <c r="D102" s="2">
        <f>'PR-RAS'!E106</f>
        <v>14773</v>
      </c>
      <c r="E102" s="2">
        <v>0</v>
      </c>
      <c r="F102" s="2">
        <v>0</v>
      </c>
      <c r="G102" s="3">
        <f t="shared" si="0"/>
        <v>4466.4371500000007</v>
      </c>
      <c r="H102" s="3">
        <f t="shared" si="1"/>
        <v>0.1499999999996362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14676.15</v>
      </c>
      <c r="D108" s="2">
        <f>'PR-RAS'!E112</f>
        <v>14773</v>
      </c>
      <c r="E108" s="2">
        <v>0</v>
      </c>
      <c r="F108" s="2">
        <v>0</v>
      </c>
      <c r="G108" s="3">
        <f t="shared" si="0"/>
        <v>4731.7700500000001</v>
      </c>
      <c r="H108" s="3">
        <f t="shared" si="1"/>
        <v>0.1499999999996362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14676.15</v>
      </c>
      <c r="D113" s="2">
        <f>'PR-RAS'!E117</f>
        <v>14773</v>
      </c>
      <c r="E113" s="2">
        <v>0</v>
      </c>
      <c r="F113" s="2">
        <v>0</v>
      </c>
      <c r="G113" s="3">
        <f t="shared" si="0"/>
        <v>4952.8807999999999</v>
      </c>
      <c r="H113" s="3">
        <f t="shared" si="1"/>
        <v>0.1499999999996362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309.39999999999998</v>
      </c>
      <c r="D121" s="2">
        <f>'PR-RAS'!E125</f>
        <v>0</v>
      </c>
      <c r="E121" s="2">
        <v>0</v>
      </c>
      <c r="F121" s="2">
        <v>0</v>
      </c>
      <c r="G121" s="3">
        <f t="shared" si="0"/>
        <v>37.127999999999993</v>
      </c>
      <c r="H121" s="3">
        <f t="shared" si="1"/>
        <v>0.39999999999997726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v>
      </c>
      <c r="D122" s="2">
        <f>'PR-RAS'!E126</f>
        <v>0</v>
      </c>
      <c r="E122" s="2">
        <v>0</v>
      </c>
      <c r="F122" s="2">
        <v>0</v>
      </c>
      <c r="G122" s="3">
        <f t="shared" si="0"/>
        <v>1.1374</v>
      </c>
      <c r="H122" s="3">
        <f t="shared" si="1"/>
        <v>0.40000000000000036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9.4</v>
      </c>
      <c r="D123" s="2">
        <f>'PR-RAS'!E127</f>
        <v>0</v>
      </c>
      <c r="E123" s="2">
        <v>0</v>
      </c>
      <c r="F123" s="2">
        <v>0</v>
      </c>
      <c r="G123" s="3">
        <f t="shared" si="0"/>
        <v>1.1468</v>
      </c>
      <c r="H123" s="3">
        <f t="shared" si="1"/>
        <v>0.40000000000000036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0</v>
      </c>
      <c r="E125" s="2">
        <v>0</v>
      </c>
      <c r="F125" s="2">
        <v>0</v>
      </c>
      <c r="G125" s="3">
        <f t="shared" si="0"/>
        <v>37.200000000000003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v>
      </c>
      <c r="D126" s="2">
        <f>'PR-RAS'!E130</f>
        <v>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37615.86</v>
      </c>
      <c r="D130" s="2">
        <f>'PR-RAS'!E134</f>
        <v>53973.89</v>
      </c>
      <c r="E130" s="2">
        <v>0</v>
      </c>
      <c r="F130" s="2">
        <v>0</v>
      </c>
      <c r="G130" s="3">
        <f t="shared" si="0"/>
        <v>18777.709560000003</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37615.86</v>
      </c>
      <c r="D131" s="2">
        <f>'PR-RAS'!E135</f>
        <v>53973.89</v>
      </c>
      <c r="E131" s="2">
        <v>0</v>
      </c>
      <c r="F131" s="2">
        <v>0</v>
      </c>
      <c r="G131" s="3">
        <f t="shared" si="0"/>
        <v>18923.273200000003</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37615.86</v>
      </c>
      <c r="D132" s="2">
        <f>'PR-RAS'!E136</f>
        <v>42536.54</v>
      </c>
      <c r="E132" s="2">
        <v>0</v>
      </c>
      <c r="F132" s="2">
        <v>0</v>
      </c>
      <c r="G132" s="3">
        <f t="shared" si="0"/>
        <v>16072.25114</v>
      </c>
      <c r="H132" s="3">
        <f t="shared" si="1"/>
        <v>0.59999999999854481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11437.35</v>
      </c>
      <c r="E133" s="2">
        <v>0</v>
      </c>
      <c r="F133" s="2">
        <v>0</v>
      </c>
      <c r="G133" s="3">
        <f t="shared" si="0"/>
        <v>3019.4604000000004</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800977.13000000012</v>
      </c>
      <c r="D148" s="2">
        <f>'PR-RAS'!E152</f>
        <v>768267.2</v>
      </c>
      <c r="E148" s="2">
        <v>0</v>
      </c>
      <c r="F148" s="2">
        <v>0</v>
      </c>
      <c r="G148" s="3">
        <f t="shared" si="0"/>
        <v>343614.19491000002</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691313.52000000014</v>
      </c>
      <c r="D149" s="2">
        <f>'PR-RAS'!E153</f>
        <v>655205.23</v>
      </c>
      <c r="E149" s="2">
        <v>0</v>
      </c>
      <c r="F149" s="2">
        <v>0</v>
      </c>
      <c r="G149" s="3">
        <f t="shared" si="0"/>
        <v>296255.14903999999</v>
      </c>
      <c r="H149" s="3">
        <f t="shared" si="1"/>
        <v>0.70999999984633178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573956.07000000007</v>
      </c>
      <c r="D150" s="2">
        <f>'PR-RAS'!E154</f>
        <v>542079.69000000006</v>
      </c>
      <c r="E150" s="2">
        <v>0</v>
      </c>
      <c r="F150" s="2">
        <v>0</v>
      </c>
      <c r="G150" s="3">
        <f t="shared" si="0"/>
        <v>247059.20205000002</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537269.97</v>
      </c>
      <c r="D151" s="2">
        <f>'PR-RAS'!E155</f>
        <v>507011.15</v>
      </c>
      <c r="E151" s="2">
        <v>0</v>
      </c>
      <c r="F151" s="2">
        <v>0</v>
      </c>
      <c r="G151" s="3">
        <f t="shared" si="0"/>
        <v>232693.84049999999</v>
      </c>
      <c r="H151" s="3">
        <f t="shared" si="1"/>
        <v>0.18000000005122274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14814.04</v>
      </c>
      <c r="D153" s="2">
        <f>'PR-RAS'!E157</f>
        <v>13624.19</v>
      </c>
      <c r="E153" s="2">
        <v>0</v>
      </c>
      <c r="F153" s="2">
        <v>0</v>
      </c>
      <c r="G153" s="3">
        <f t="shared" si="0"/>
        <v>6393.4878399999998</v>
      </c>
      <c r="H153" s="3">
        <f t="shared" si="1"/>
        <v>0.23000000000138243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21872.06</v>
      </c>
      <c r="D154" s="2">
        <f>'PR-RAS'!E158</f>
        <v>21444.35</v>
      </c>
      <c r="E154" s="2">
        <v>0</v>
      </c>
      <c r="F154" s="2">
        <v>0</v>
      </c>
      <c r="G154" s="3">
        <f t="shared" si="0"/>
        <v>9908.396279999999</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22812.400000000001</v>
      </c>
      <c r="D155" s="2">
        <f>'PR-RAS'!E159</f>
        <v>23656.32</v>
      </c>
      <c r="E155" s="2">
        <v>0</v>
      </c>
      <c r="F155" s="2">
        <v>0</v>
      </c>
      <c r="G155" s="3">
        <f t="shared" si="0"/>
        <v>10799.256160000001</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94545.05</v>
      </c>
      <c r="D156" s="2">
        <f>'PR-RAS'!E160</f>
        <v>89469.22</v>
      </c>
      <c r="E156" s="2">
        <v>0</v>
      </c>
      <c r="F156" s="2">
        <v>0</v>
      </c>
      <c r="G156" s="3">
        <f t="shared" si="0"/>
        <v>42389.940949999997</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94545.05</v>
      </c>
      <c r="D158" s="2">
        <f>'PR-RAS'!E162</f>
        <v>89469.22</v>
      </c>
      <c r="E158" s="2">
        <v>0</v>
      </c>
      <c r="F158" s="2">
        <v>0</v>
      </c>
      <c r="G158" s="3">
        <f t="shared" si="0"/>
        <v>42936.907930000001</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108440.35</v>
      </c>
      <c r="D160" s="2">
        <f>'PR-RAS'!E164</f>
        <v>112719.21</v>
      </c>
      <c r="E160" s="2">
        <v>0</v>
      </c>
      <c r="F160" s="2">
        <v>0</v>
      </c>
      <c r="G160" s="3">
        <f t="shared" si="0"/>
        <v>53086.724430000002</v>
      </c>
      <c r="H160" s="3">
        <f t="shared" si="1"/>
        <v>0.56000000001222361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27619.83</v>
      </c>
      <c r="D161" s="2">
        <f>'PR-RAS'!E165</f>
        <v>25728.7</v>
      </c>
      <c r="E161" s="2">
        <v>0</v>
      </c>
      <c r="F161" s="2">
        <v>0</v>
      </c>
      <c r="G161" s="3">
        <f t="shared" si="0"/>
        <v>12652.356800000001</v>
      </c>
      <c r="H161" s="3">
        <f t="shared" si="1"/>
        <v>0.46999999999752617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2948</v>
      </c>
      <c r="D162" s="2">
        <f>'PR-RAS'!E166</f>
        <v>4511.7</v>
      </c>
      <c r="E162" s="2">
        <v>0</v>
      </c>
      <c r="F162" s="2">
        <v>0</v>
      </c>
      <c r="G162" s="3">
        <f t="shared" si="0"/>
        <v>1927.3953999999999</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22904.83</v>
      </c>
      <c r="D163" s="2">
        <f>'PR-RAS'!E167</f>
        <v>21067</v>
      </c>
      <c r="E163" s="2">
        <v>0</v>
      </c>
      <c r="F163" s="2">
        <v>0</v>
      </c>
      <c r="G163" s="3">
        <f t="shared" si="0"/>
        <v>10536.29046</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785</v>
      </c>
      <c r="D164" s="2">
        <f>'PR-RAS'!E168</f>
        <v>150</v>
      </c>
      <c r="E164" s="2">
        <v>0</v>
      </c>
      <c r="F164" s="2">
        <v>0</v>
      </c>
      <c r="G164" s="3">
        <f t="shared" si="0"/>
        <v>176.85500000000002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982</v>
      </c>
      <c r="D165" s="2">
        <f>'PR-RAS'!E169</f>
        <v>0</v>
      </c>
      <c r="E165" s="2">
        <v>0</v>
      </c>
      <c r="F165" s="2">
        <v>0</v>
      </c>
      <c r="G165" s="3">
        <f t="shared" si="0"/>
        <v>161.048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48193.420000000006</v>
      </c>
      <c r="D166" s="2">
        <f>'PR-RAS'!E170</f>
        <v>54547.71</v>
      </c>
      <c r="E166" s="2">
        <v>0</v>
      </c>
      <c r="F166" s="2">
        <v>0</v>
      </c>
      <c r="G166" s="3">
        <f t="shared" si="0"/>
        <v>25952.658599999999</v>
      </c>
      <c r="H166" s="3">
        <f t="shared" si="1"/>
        <v>0.71000000000640284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8749.7999999999993</v>
      </c>
      <c r="D167" s="2">
        <f>'PR-RAS'!E171</f>
        <v>13669.49</v>
      </c>
      <c r="E167" s="2">
        <v>0</v>
      </c>
      <c r="F167" s="2">
        <v>0</v>
      </c>
      <c r="G167" s="3">
        <f t="shared" si="0"/>
        <v>5990.7374799999998</v>
      </c>
      <c r="H167" s="3">
        <f t="shared" si="1"/>
        <v>0.69000000000050932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28583.42</v>
      </c>
      <c r="D168" s="2">
        <f>'PR-RAS'!E172</f>
        <v>27692.16</v>
      </c>
      <c r="E168" s="2">
        <v>0</v>
      </c>
      <c r="F168" s="2">
        <v>0</v>
      </c>
      <c r="G168" s="3">
        <f t="shared" si="0"/>
        <v>14022.612579999999</v>
      </c>
      <c r="H168" s="3">
        <f t="shared" si="1"/>
        <v>0.57999999999810825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10442.07</v>
      </c>
      <c r="D169" s="2">
        <f>'PR-RAS'!E173</f>
        <v>11709.99</v>
      </c>
      <c r="E169" s="2">
        <v>0</v>
      </c>
      <c r="F169" s="2">
        <v>0</v>
      </c>
      <c r="G169" s="3">
        <f t="shared" si="0"/>
        <v>5688.8244000000004</v>
      </c>
      <c r="H169" s="3">
        <f t="shared" si="1"/>
        <v>7.999999999992724E-2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176.83</v>
      </c>
      <c r="D170" s="2">
        <f>'PR-RAS'!E174</f>
        <v>588.11</v>
      </c>
      <c r="E170" s="2">
        <v>0</v>
      </c>
      <c r="F170" s="2">
        <v>0</v>
      </c>
      <c r="G170" s="3">
        <f t="shared" si="0"/>
        <v>228.66545000000002</v>
      </c>
      <c r="H170" s="3">
        <f t="shared" si="1"/>
        <v>0.28000000000000114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241.3</v>
      </c>
      <c r="D171" s="2">
        <f>'PR-RAS'!E175</f>
        <v>887.96</v>
      </c>
      <c r="E171" s="2">
        <v>0</v>
      </c>
      <c r="F171" s="2">
        <v>0</v>
      </c>
      <c r="G171" s="3">
        <f t="shared" si="0"/>
        <v>342.92740000000003</v>
      </c>
      <c r="H171" s="3">
        <f t="shared" si="1"/>
        <v>0.33999999999997499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27297.439999999999</v>
      </c>
      <c r="D174" s="2">
        <f>'PR-RAS'!E178</f>
        <v>18142.8</v>
      </c>
      <c r="E174" s="2">
        <v>0</v>
      </c>
      <c r="F174" s="2">
        <v>0</v>
      </c>
      <c r="G174" s="3">
        <f t="shared" si="0"/>
        <v>10999.865919999998</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777.41</v>
      </c>
      <c r="D175" s="2">
        <f>'PR-RAS'!E179</f>
        <v>686.63</v>
      </c>
      <c r="E175" s="2">
        <v>0</v>
      </c>
      <c r="F175" s="2">
        <v>0</v>
      </c>
      <c r="G175" s="3">
        <f t="shared" si="0"/>
        <v>374.21657999999996</v>
      </c>
      <c r="H175" s="3">
        <f t="shared" si="1"/>
        <v>0.77999999999997272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4368.41</v>
      </c>
      <c r="D176" s="2">
        <f>'PR-RAS'!E180</f>
        <v>1800.25</v>
      </c>
      <c r="E176" s="2">
        <v>0</v>
      </c>
      <c r="F176" s="2">
        <v>0</v>
      </c>
      <c r="G176" s="3">
        <f t="shared" si="0"/>
        <v>1394.5592499999998</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720</v>
      </c>
      <c r="D177" s="2">
        <f>'PR-RAS'!E181</f>
        <v>0</v>
      </c>
      <c r="E177" s="2">
        <v>0</v>
      </c>
      <c r="F177" s="2">
        <v>0</v>
      </c>
      <c r="G177" s="3">
        <f t="shared" si="0"/>
        <v>126.72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4188.6400000000003</v>
      </c>
      <c r="D178" s="2">
        <f>'PR-RAS'!E182</f>
        <v>4528.57</v>
      </c>
      <c r="E178" s="2">
        <v>0</v>
      </c>
      <c r="F178" s="2">
        <v>0</v>
      </c>
      <c r="G178" s="3">
        <f t="shared" si="0"/>
        <v>2344.5030599999996</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1138.74</v>
      </c>
      <c r="D179" s="2">
        <f>'PR-RAS'!E183</f>
        <v>1111.19</v>
      </c>
      <c r="E179" s="2">
        <v>0</v>
      </c>
      <c r="F179" s="2">
        <v>0</v>
      </c>
      <c r="G179" s="3">
        <f t="shared" si="0"/>
        <v>598.27936</v>
      </c>
      <c r="H179" s="3">
        <f t="shared" si="1"/>
        <v>0.45000000000004547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713.53</v>
      </c>
      <c r="D180" s="2">
        <f>'PR-RAS'!E184</f>
        <v>627.73</v>
      </c>
      <c r="E180" s="2">
        <v>0</v>
      </c>
      <c r="F180" s="2">
        <v>0</v>
      </c>
      <c r="G180" s="3">
        <f t="shared" si="0"/>
        <v>352.44920999999999</v>
      </c>
      <c r="H180" s="3">
        <f t="shared" si="1"/>
        <v>0.74000000000000909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1967.4</v>
      </c>
      <c r="D181" s="2">
        <f>'PR-RAS'!E185</f>
        <v>3094.13</v>
      </c>
      <c r="E181" s="2">
        <v>0</v>
      </c>
      <c r="F181" s="2">
        <v>0</v>
      </c>
      <c r="G181" s="3">
        <f t="shared" si="0"/>
        <v>1468.0187999999998</v>
      </c>
      <c r="H181" s="3">
        <f t="shared" si="1"/>
        <v>0.53000000000020009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1427.5</v>
      </c>
      <c r="D182" s="2">
        <f>'PR-RAS'!E186</f>
        <v>1867.5</v>
      </c>
      <c r="E182" s="2">
        <v>0</v>
      </c>
      <c r="F182" s="2">
        <v>0</v>
      </c>
      <c r="G182" s="3">
        <f t="shared" si="0"/>
        <v>934.41250000000002</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11995.81</v>
      </c>
      <c r="D183" s="2">
        <f>'PR-RAS'!E187</f>
        <v>4426.8</v>
      </c>
      <c r="E183" s="2">
        <v>0</v>
      </c>
      <c r="F183" s="2">
        <v>0</v>
      </c>
      <c r="G183" s="3">
        <f t="shared" si="0"/>
        <v>3794.5926199999999</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5329.66</v>
      </c>
      <c r="D190" s="2">
        <f>'PR-RAS'!E194</f>
        <v>14300</v>
      </c>
      <c r="E190" s="2">
        <v>0</v>
      </c>
      <c r="F190" s="2">
        <v>0</v>
      </c>
      <c r="G190" s="3">
        <f t="shared" si="0"/>
        <v>6412.7057400000003</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280</v>
      </c>
      <c r="E191" s="2">
        <v>0</v>
      </c>
      <c r="F191" s="2">
        <v>0</v>
      </c>
      <c r="G191" s="3">
        <f t="shared" si="0"/>
        <v>106.4</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1295.3</v>
      </c>
      <c r="D195" s="2">
        <f>'PR-RAS'!E199</f>
        <v>1260</v>
      </c>
      <c r="E195" s="2">
        <v>0</v>
      </c>
      <c r="F195" s="2">
        <v>0</v>
      </c>
      <c r="G195" s="3">
        <f t="shared" si="0"/>
        <v>740.16820000000007</v>
      </c>
      <c r="H195" s="3">
        <f t="shared" si="1"/>
        <v>0.29999999999995453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3884.36</v>
      </c>
      <c r="D197" s="2">
        <f>'PR-RAS'!E201</f>
        <v>12595</v>
      </c>
      <c r="E197" s="2">
        <v>0</v>
      </c>
      <c r="F197" s="2">
        <v>0</v>
      </c>
      <c r="G197" s="3">
        <f t="shared" si="0"/>
        <v>5698.57456</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573.26</v>
      </c>
      <c r="D198" s="2">
        <f>'PR-RAS'!E202</f>
        <v>132.76</v>
      </c>
      <c r="E198" s="2">
        <v>0</v>
      </c>
      <c r="F198" s="2">
        <v>0</v>
      </c>
      <c r="G198" s="3">
        <f t="shared" si="0"/>
        <v>165.23966000000001</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573.26</v>
      </c>
      <c r="D212" s="2">
        <f>'PR-RAS'!E216</f>
        <v>132.76</v>
      </c>
      <c r="E212" s="2">
        <v>0</v>
      </c>
      <c r="F212" s="2">
        <v>0</v>
      </c>
      <c r="G212" s="3">
        <f t="shared" si="0"/>
        <v>176.98257999999998</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398.62</v>
      </c>
      <c r="D213" s="2">
        <f>'PR-RAS'!E217</f>
        <v>0</v>
      </c>
      <c r="E213" s="2">
        <v>0</v>
      </c>
      <c r="F213" s="2">
        <v>0</v>
      </c>
      <c r="G213" s="3">
        <f t="shared" si="0"/>
        <v>84.507440000000003</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5.36</v>
      </c>
      <c r="D215" s="2">
        <f>'PR-RAS'!E219</f>
        <v>0</v>
      </c>
      <c r="E215" s="2">
        <v>0</v>
      </c>
      <c r="F215" s="2">
        <v>0</v>
      </c>
      <c r="G215" s="3">
        <f t="shared" si="0"/>
        <v>1.1470400000000001</v>
      </c>
      <c r="H215" s="3">
        <f t="shared" si="1"/>
        <v>0.36000000000000032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169.28</v>
      </c>
      <c r="D216" s="2">
        <f>'PR-RAS'!E220</f>
        <v>132.76</v>
      </c>
      <c r="E216" s="2">
        <v>0</v>
      </c>
      <c r="F216" s="2">
        <v>0</v>
      </c>
      <c r="G216" s="3">
        <f t="shared" si="0"/>
        <v>93.481999999999985</v>
      </c>
      <c r="H216" s="3">
        <f t="shared" si="1"/>
        <v>0.52000000000001023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650</v>
      </c>
      <c r="D269" s="2">
        <f>'PR-RAS'!E273</f>
        <v>210</v>
      </c>
      <c r="E269" s="2">
        <v>0</v>
      </c>
      <c r="F269" s="2">
        <v>0</v>
      </c>
      <c r="G269" s="3">
        <f t="shared" si="0"/>
        <v>286.76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650</v>
      </c>
      <c r="D270" s="2">
        <f>'PR-RAS'!E274</f>
        <v>210</v>
      </c>
      <c r="E270" s="2">
        <v>0</v>
      </c>
      <c r="F270" s="2">
        <v>0</v>
      </c>
      <c r="G270" s="3">
        <f t="shared" si="0"/>
        <v>287.83000000000004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650</v>
      </c>
      <c r="D271" s="2">
        <f>'PR-RAS'!E275</f>
        <v>210</v>
      </c>
      <c r="E271" s="2">
        <v>0</v>
      </c>
      <c r="F271" s="2">
        <v>0</v>
      </c>
      <c r="G271" s="3">
        <f t="shared" si="0"/>
        <v>288.90000000000003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800977.13000000012</v>
      </c>
      <c r="D295" s="2">
        <f>'PR-RAS'!E299</f>
        <v>768267.2</v>
      </c>
      <c r="E295" s="2">
        <v>0</v>
      </c>
      <c r="F295" s="2">
        <v>0</v>
      </c>
      <c r="G295" s="3">
        <f t="shared" si="12"/>
        <v>687228.38982000004</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9537.1700000000419</v>
      </c>
      <c r="E296" s="2">
        <v>0</v>
      </c>
      <c r="F296" s="2">
        <v>0</v>
      </c>
      <c r="G296" s="3">
        <f t="shared" si="12"/>
        <v>5626.9303000000245</v>
      </c>
      <c r="H296" s="3">
        <f t="shared" si="13"/>
        <v>0.17000000004190952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82082.109999999986</v>
      </c>
      <c r="D297" s="2">
        <f>'PR-RAS'!E301</f>
        <v>0</v>
      </c>
      <c r="E297" s="2">
        <v>0</v>
      </c>
      <c r="F297" s="2">
        <v>0</v>
      </c>
      <c r="G297" s="3">
        <f t="shared" si="12"/>
        <v>24296.304559999993</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107808.57</v>
      </c>
      <c r="E299" s="2">
        <v>0</v>
      </c>
      <c r="F299" s="2">
        <v>0</v>
      </c>
      <c r="G299" s="3">
        <f t="shared" si="12"/>
        <v>64253.907720000003</v>
      </c>
      <c r="H299" s="3">
        <f t="shared" si="13"/>
        <v>0.42999999999301508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106598.9</v>
      </c>
      <c r="E300" s="2">
        <v>0</v>
      </c>
      <c r="F300" s="2">
        <v>0</v>
      </c>
      <c r="G300" s="3">
        <f t="shared" si="12"/>
        <v>63746.142199999995</v>
      </c>
      <c r="H300" s="3">
        <f t="shared" si="13"/>
        <v>0.10000000000582077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21347.52</v>
      </c>
      <c r="D355" s="2">
        <f>'PR-RAS'!E360</f>
        <v>14320.01</v>
      </c>
      <c r="E355" s="2">
        <v>0</v>
      </c>
      <c r="F355" s="2">
        <v>0</v>
      </c>
      <c r="G355" s="3">
        <f t="shared" si="12"/>
        <v>17695.58916</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21347.52</v>
      </c>
      <c r="D368" s="2">
        <f>'PR-RAS'!E373</f>
        <v>2882.66</v>
      </c>
      <c r="E368" s="2">
        <v>0</v>
      </c>
      <c r="F368" s="2">
        <v>0</v>
      </c>
      <c r="G368" s="3">
        <f t="shared" si="12"/>
        <v>9950.4122800000005</v>
      </c>
      <c r="H368" s="3">
        <f t="shared" si="13"/>
        <v>0.81999999999970896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20887.600000000002</v>
      </c>
      <c r="D374" s="2">
        <f>'PR-RAS'!E379</f>
        <v>2605.92</v>
      </c>
      <c r="E374" s="2">
        <v>0</v>
      </c>
      <c r="F374" s="2">
        <v>0</v>
      </c>
      <c r="G374" s="3">
        <f t="shared" si="12"/>
        <v>9735.091120000001</v>
      </c>
      <c r="H374" s="3">
        <f t="shared" si="13"/>
        <v>0.47999999999774445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12846.48</v>
      </c>
      <c r="D375" s="2">
        <f>'PR-RAS'!E380</f>
        <v>913.72</v>
      </c>
      <c r="E375" s="2">
        <v>0</v>
      </c>
      <c r="F375" s="2">
        <v>0</v>
      </c>
      <c r="G375" s="3">
        <f t="shared" si="12"/>
        <v>5488.0460800000001</v>
      </c>
      <c r="H375" s="3">
        <f t="shared" si="13"/>
        <v>0.75999999999953616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6004.59</v>
      </c>
      <c r="D377" s="2">
        <f>'PR-RAS'!E382</f>
        <v>0</v>
      </c>
      <c r="E377" s="2">
        <v>0</v>
      </c>
      <c r="F377" s="2">
        <v>0</v>
      </c>
      <c r="G377" s="3">
        <f t="shared" si="12"/>
        <v>2257.7258400000001</v>
      </c>
      <c r="H377" s="3">
        <f t="shared" si="13"/>
        <v>0.40999999999985448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580.13</v>
      </c>
      <c r="D379" s="2">
        <f>'PR-RAS'!E384</f>
        <v>0</v>
      </c>
      <c r="E379" s="2">
        <v>0</v>
      </c>
      <c r="F379" s="2">
        <v>0</v>
      </c>
      <c r="G379" s="3">
        <f t="shared" si="12"/>
        <v>219.28914</v>
      </c>
      <c r="H379" s="3">
        <f t="shared" si="13"/>
        <v>0.12999999999999545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1456.4</v>
      </c>
      <c r="D380" s="2">
        <f>'PR-RAS'!E385</f>
        <v>1692.2</v>
      </c>
      <c r="E380" s="2">
        <v>0</v>
      </c>
      <c r="F380" s="2">
        <v>0</v>
      </c>
      <c r="G380" s="3">
        <f t="shared" si="12"/>
        <v>1834.6632000000002</v>
      </c>
      <c r="H380" s="3">
        <f t="shared" si="13"/>
        <v>0.60000000000013642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459.92</v>
      </c>
      <c r="D388" s="2">
        <f>'PR-RAS'!E393</f>
        <v>276.74</v>
      </c>
      <c r="E388" s="2">
        <v>0</v>
      </c>
      <c r="F388" s="2">
        <v>0</v>
      </c>
      <c r="G388" s="3">
        <f t="shared" si="12"/>
        <v>392.18580000000003</v>
      </c>
      <c r="H388" s="3">
        <f t="shared" si="13"/>
        <v>0.33999999999997499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459.92</v>
      </c>
      <c r="D389" s="2">
        <f>'PR-RAS'!E394</f>
        <v>276.74</v>
      </c>
      <c r="E389" s="2">
        <v>0</v>
      </c>
      <c r="F389" s="2">
        <v>0</v>
      </c>
      <c r="G389" s="3">
        <f t="shared" si="12"/>
        <v>393.19920000000002</v>
      </c>
      <c r="H389" s="3">
        <f t="shared" si="13"/>
        <v>0.33999999999997499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11437.35</v>
      </c>
      <c r="E407" s="2">
        <v>0</v>
      </c>
      <c r="F407" s="2">
        <v>0</v>
      </c>
      <c r="G407" s="3">
        <f t="shared" si="12"/>
        <v>9287.128200000001</v>
      </c>
      <c r="H407" s="3">
        <f t="shared" si="13"/>
        <v>0.3500000000003638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11437.35</v>
      </c>
      <c r="E408" s="2">
        <v>0</v>
      </c>
      <c r="F408" s="2">
        <v>0</v>
      </c>
      <c r="G408" s="3">
        <f t="shared" si="12"/>
        <v>9310.0028999999995</v>
      </c>
      <c r="H408" s="3">
        <f t="shared" si="13"/>
        <v>0.3500000000003638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21347.52</v>
      </c>
      <c r="D413" s="2">
        <f>'PR-RAS'!E418</f>
        <v>14320.01</v>
      </c>
      <c r="E413" s="2">
        <v>0</v>
      </c>
      <c r="F413" s="2">
        <v>0</v>
      </c>
      <c r="G413" s="3">
        <f t="shared" si="12"/>
        <v>20594.866480000001</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718895.02000000014</v>
      </c>
      <c r="D417" s="2">
        <f>'PR-RAS'!E422</f>
        <v>777804.37</v>
      </c>
      <c r="E417" s="2">
        <v>0</v>
      </c>
      <c r="F417" s="2">
        <v>0</v>
      </c>
      <c r="G417" s="3">
        <f t="shared" si="12"/>
        <v>946193.56416000007</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822324.65000000014</v>
      </c>
      <c r="D418" s="2">
        <f>'PR-RAS'!E423</f>
        <v>782587.21</v>
      </c>
      <c r="E418" s="2">
        <v>0</v>
      </c>
      <c r="F418" s="2">
        <v>0</v>
      </c>
      <c r="G418" s="3">
        <f t="shared" si="12"/>
        <v>995587.11219000013</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103429.63</v>
      </c>
      <c r="D420" s="2">
        <f>'PR-RAS'!E425</f>
        <v>4782.8399999999674</v>
      </c>
      <c r="E420" s="2">
        <v>0</v>
      </c>
      <c r="F420" s="2">
        <v>0</v>
      </c>
      <c r="G420" s="3">
        <f t="shared" si="12"/>
        <v>47345.034889999974</v>
      </c>
      <c r="H420" s="3">
        <f t="shared" si="13"/>
        <v>0.53000000002793968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107808.57</v>
      </c>
      <c r="E422" s="2">
        <v>0</v>
      </c>
      <c r="F422" s="2">
        <v>0</v>
      </c>
      <c r="G422" s="3">
        <f t="shared" si="12"/>
        <v>90774.81594</v>
      </c>
      <c r="H422" s="3">
        <f t="shared" si="13"/>
        <v>0.42999999999301508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106598.9</v>
      </c>
      <c r="E423" s="2">
        <v>0</v>
      </c>
      <c r="F423" s="2">
        <v>0</v>
      </c>
      <c r="G423" s="3">
        <f t="shared" si="12"/>
        <v>89969.47159999999</v>
      </c>
      <c r="H423" s="3">
        <f t="shared" si="13"/>
        <v>0.10000000000582077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718895.02000000014</v>
      </c>
      <c r="D637" s="2">
        <f>'PR-RAS'!E643</f>
        <v>777804.37</v>
      </c>
      <c r="E637" s="2">
        <v>0</v>
      </c>
      <c r="F637" s="2">
        <v>0</v>
      </c>
      <c r="G637" s="3">
        <f t="shared" si="14"/>
        <v>1446584.3913600002</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822324.65000000014</v>
      </c>
      <c r="D638" s="2">
        <f>'PR-RAS'!E644</f>
        <v>782587.21</v>
      </c>
      <c r="E638" s="2">
        <v>0</v>
      </c>
      <c r="F638" s="2">
        <v>0</v>
      </c>
      <c r="G638" s="3">
        <f t="shared" si="14"/>
        <v>1520836.9075900002</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103429.63</v>
      </c>
      <c r="D640" s="2">
        <f>'PR-RAS'!E646</f>
        <v>4782.8399999999674</v>
      </c>
      <c r="E640" s="2">
        <v>0</v>
      </c>
      <c r="F640" s="2">
        <v>0</v>
      </c>
      <c r="G640" s="3">
        <f t="shared" si="14"/>
        <v>72204.003089999969</v>
      </c>
      <c r="H640" s="3">
        <f t="shared" si="15"/>
        <v>0.53000000002793968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107808.57</v>
      </c>
      <c r="E642" s="2">
        <v>0</v>
      </c>
      <c r="F642" s="2">
        <v>0</v>
      </c>
      <c r="G642" s="3">
        <f t="shared" si="14"/>
        <v>138210.58674</v>
      </c>
      <c r="H642" s="3">
        <f t="shared" si="15"/>
        <v>0.42999999999301508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103429.63</v>
      </c>
      <c r="D644" s="2">
        <f>'PR-RAS'!E650</f>
        <v>112591.40999999997</v>
      </c>
      <c r="E644" s="2">
        <v>0</v>
      </c>
      <c r="F644" s="2">
        <v>0</v>
      </c>
      <c r="G644" s="3">
        <f t="shared" si="14"/>
        <v>211297.80534999998</v>
      </c>
      <c r="H644" s="3">
        <f t="shared" si="15"/>
        <v>0.77999999996973202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25815.83</v>
      </c>
      <c r="D646" s="2">
        <f>'PR-RAS'!E653</f>
        <v>0</v>
      </c>
      <c r="E646" s="2">
        <v>0</v>
      </c>
      <c r="F646" s="2">
        <v>0</v>
      </c>
      <c r="G646" s="3">
        <f t="shared" si="14"/>
        <v>16651.210350000001</v>
      </c>
      <c r="H646" s="3">
        <f t="shared" si="15"/>
        <v>0.16999999999825377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123318.5</v>
      </c>
      <c r="D647" s="2">
        <f>'PR-RAS'!E654</f>
        <v>0</v>
      </c>
      <c r="E647" s="2">
        <v>0</v>
      </c>
      <c r="F647" s="2">
        <v>0</v>
      </c>
      <c r="G647" s="3">
        <f t="shared" si="14"/>
        <v>79663.751000000004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149134.32999999999</v>
      </c>
      <c r="D648" s="2">
        <f>'PR-RAS'!E655</f>
        <v>0</v>
      </c>
      <c r="E648" s="2">
        <v>0</v>
      </c>
      <c r="F648" s="2">
        <v>0</v>
      </c>
      <c r="G648" s="3">
        <f t="shared" si="14"/>
        <v>96489.911509999991</v>
      </c>
      <c r="H648" s="3">
        <f t="shared" si="15"/>
        <v>0.32999999998719431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49</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49</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654291.01</v>
      </c>
      <c r="D676" s="2">
        <f>'PR-RAS'!E683</f>
        <v>707607.48</v>
      </c>
      <c r="E676" s="2">
        <v>0</v>
      </c>
      <c r="F676" s="2">
        <v>0</v>
      </c>
      <c r="G676" s="3">
        <f t="shared" si="14"/>
        <v>1396916.52975</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1450</v>
      </c>
      <c r="E677" s="2">
        <v>0</v>
      </c>
      <c r="F677" s="2">
        <v>0</v>
      </c>
      <c r="G677" s="3">
        <f t="shared" si="14"/>
        <v>1960.4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11999.8</v>
      </c>
      <c r="D679" s="2">
        <f>'PR-RAS'!E686</f>
        <v>0</v>
      </c>
      <c r="E679" s="2">
        <v>0</v>
      </c>
      <c r="F679" s="2">
        <v>0</v>
      </c>
      <c r="G679" s="3">
        <f t="shared" si="14"/>
        <v>8135.8644000000004</v>
      </c>
      <c r="H679" s="3">
        <f t="shared" si="15"/>
        <v>0.2000000000007276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22904.83</v>
      </c>
      <c r="D727" s="2">
        <f>'PR-RAS'!E734</f>
        <v>0</v>
      </c>
      <c r="E727" s="2">
        <v>0</v>
      </c>
      <c r="F727" s="2">
        <v>0</v>
      </c>
      <c r="G727" s="3">
        <f t="shared" si="14"/>
        <v>16628.906580000003</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159.27000000000001</v>
      </c>
      <c r="D729" s="2">
        <f>'PR-RAS'!E736</f>
        <v>0</v>
      </c>
      <c r="E729" s="2">
        <v>0</v>
      </c>
      <c r="F729" s="2">
        <v>0</v>
      </c>
      <c r="G729" s="3">
        <f t="shared" si="14"/>
        <v>115.94856</v>
      </c>
      <c r="H729" s="3">
        <f t="shared" si="15"/>
        <v>0.27000000000001023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334.44</v>
      </c>
      <c r="D731" s="2">
        <f>'PR-RAS'!E738</f>
        <v>0</v>
      </c>
      <c r="E731" s="2">
        <v>0</v>
      </c>
      <c r="F731" s="2">
        <v>0</v>
      </c>
      <c r="G731" s="3">
        <f t="shared" si="14"/>
        <v>244.1412</v>
      </c>
      <c r="H731" s="3">
        <f t="shared" si="15"/>
        <v>0.43999999999999773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0</v>
      </c>
      <c r="E737" s="2">
        <v>0</v>
      </c>
      <c r="F737" s="2">
        <v>0</v>
      </c>
      <c r="G737" s="3">
        <f t="shared" si="28"/>
        <v>856.70399999999995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123265.25</v>
      </c>
      <c r="D1581" s="7"/>
      <c r="E1581" s="7">
        <v>0</v>
      </c>
      <c r="F1581" s="7">
        <v>0</v>
      </c>
      <c r="G1581" s="8">
        <f t="shared" ref="G1581:G1685" si="70">B1581/1000*C1581</f>
        <v>123.26525000000001</v>
      </c>
      <c r="H1581" s="8">
        <f t="shared" ref="H1581:H1685" si="71">ABS(C1581-ROUND(C1581,0))</f>
        <v>0.25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812238.3</v>
      </c>
      <c r="D1582" s="2">
        <v>0</v>
      </c>
      <c r="E1582" s="2">
        <v>0</v>
      </c>
      <c r="F1582" s="2">
        <v>0</v>
      </c>
      <c r="G1582" s="3">
        <f t="shared" si="70"/>
        <v>1624.4766000000002</v>
      </c>
      <c r="H1582" s="3">
        <f t="shared" si="71"/>
        <v>0.30000000004656613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772929</v>
      </c>
      <c r="D1584" s="2">
        <v>0</v>
      </c>
      <c r="E1584" s="2">
        <v>0</v>
      </c>
      <c r="F1584" s="2">
        <v>0</v>
      </c>
      <c r="G1584" s="3">
        <f t="shared" si="70"/>
        <v>3091.7159999999999</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660563.39</v>
      </c>
      <c r="D1585" s="2">
        <v>0</v>
      </c>
      <c r="E1585" s="2">
        <v>0</v>
      </c>
      <c r="F1585" s="2">
        <v>0</v>
      </c>
      <c r="G1585" s="3">
        <f t="shared" si="70"/>
        <v>3302.8169500000004</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112024.51</v>
      </c>
      <c r="D1586" s="2">
        <v>0</v>
      </c>
      <c r="E1586" s="2">
        <v>0</v>
      </c>
      <c r="F1586" s="2">
        <v>0</v>
      </c>
      <c r="G1586" s="3">
        <f t="shared" si="70"/>
        <v>672.14706000000001</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131.1</v>
      </c>
      <c r="D1587" s="2">
        <v>0</v>
      </c>
      <c r="E1587" s="2">
        <v>0</v>
      </c>
      <c r="F1587" s="2">
        <v>0</v>
      </c>
      <c r="G1587" s="3">
        <f t="shared" si="70"/>
        <v>0.91769999999999996</v>
      </c>
      <c r="H1587" s="3">
        <f t="shared" si="71"/>
        <v>9.9999999999994316E-2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210</v>
      </c>
      <c r="D1591" s="2">
        <v>0</v>
      </c>
      <c r="E1591" s="2">
        <v>0</v>
      </c>
      <c r="F1591" s="2">
        <v>0</v>
      </c>
      <c r="G1591" s="3">
        <f t="shared" si="70"/>
        <v>2.31</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14320.01</v>
      </c>
      <c r="D1593" s="2">
        <v>0</v>
      </c>
      <c r="E1593" s="2">
        <v>0</v>
      </c>
      <c r="F1593" s="2">
        <v>0</v>
      </c>
      <c r="G1593" s="3">
        <f t="shared" si="70"/>
        <v>186.16012999999998</v>
      </c>
      <c r="H1593" s="3">
        <f t="shared" si="71"/>
        <v>1.0000000000218279E-2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24989.29</v>
      </c>
      <c r="D1600" s="2">
        <v>0</v>
      </c>
      <c r="E1600" s="2">
        <v>0</v>
      </c>
      <c r="F1600" s="2">
        <v>0</v>
      </c>
      <c r="G1600" s="3">
        <f>B1600/1000*C1600</f>
        <v>499.78580000000005</v>
      </c>
      <c r="H1600" s="3">
        <f>ABS(C1600-ROUND(C1600,0))</f>
        <v>0.29000000000087311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813626.58999999985</v>
      </c>
      <c r="D1601" s="2">
        <v>0</v>
      </c>
      <c r="E1601" s="2">
        <v>0</v>
      </c>
      <c r="F1601" s="2">
        <v>0</v>
      </c>
      <c r="G1601" s="3">
        <f t="shared" si="70"/>
        <v>17086.158389999997</v>
      </c>
      <c r="H1601" s="3">
        <f t="shared" si="71"/>
        <v>0.41000000014901161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777540.79999999993</v>
      </c>
      <c r="D1603" s="2">
        <v>0</v>
      </c>
      <c r="E1603" s="2">
        <v>0</v>
      </c>
      <c r="F1603" s="2">
        <v>0</v>
      </c>
      <c r="G1603" s="3">
        <f t="shared" si="70"/>
        <v>17883.438399999999</v>
      </c>
      <c r="H1603" s="3">
        <f t="shared" si="71"/>
        <v>0.20000000006984919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664766.32999999996</v>
      </c>
      <c r="D1604" s="2">
        <v>0</v>
      </c>
      <c r="E1604" s="2">
        <v>0</v>
      </c>
      <c r="F1604" s="2">
        <v>0</v>
      </c>
      <c r="G1604" s="3">
        <f t="shared" si="70"/>
        <v>15954.39192</v>
      </c>
      <c r="H1604" s="3">
        <f t="shared" si="71"/>
        <v>0.32999999995809048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112433.37</v>
      </c>
      <c r="D1605" s="2">
        <v>0</v>
      </c>
      <c r="E1605" s="2">
        <v>0</v>
      </c>
      <c r="F1605" s="2">
        <v>0</v>
      </c>
      <c r="G1605" s="3">
        <f t="shared" si="70"/>
        <v>2810.8342499999999</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131.1</v>
      </c>
      <c r="D1606" s="2">
        <v>0</v>
      </c>
      <c r="E1606" s="2">
        <v>0</v>
      </c>
      <c r="F1606" s="2">
        <v>0</v>
      </c>
      <c r="G1606" s="3">
        <f t="shared" si="70"/>
        <v>3.4085999999999999</v>
      </c>
      <c r="H1606" s="3">
        <f t="shared" si="71"/>
        <v>9.9999999999994316E-2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210</v>
      </c>
      <c r="D1610" s="2">
        <v>0</v>
      </c>
      <c r="E1610" s="2">
        <v>0</v>
      </c>
      <c r="F1610" s="2">
        <v>0</v>
      </c>
      <c r="G1610" s="3">
        <f t="shared" si="70"/>
        <v>6.3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15356.21</v>
      </c>
      <c r="D1612" s="2">
        <v>0</v>
      </c>
      <c r="E1612" s="2">
        <v>0</v>
      </c>
      <c r="F1612" s="2">
        <v>0</v>
      </c>
      <c r="G1612" s="3">
        <f t="shared" si="70"/>
        <v>491.39871999999997</v>
      </c>
      <c r="H1612" s="3">
        <f t="shared" si="71"/>
        <v>0.20999999999912689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20729.580000000002</v>
      </c>
      <c r="D1619" s="2">
        <v>0</v>
      </c>
      <c r="E1619" s="2">
        <v>0</v>
      </c>
      <c r="F1619" s="2">
        <v>0</v>
      </c>
      <c r="G1619" s="3">
        <f>B1619/1000*C1619</f>
        <v>808.45362000000011</v>
      </c>
      <c r="H1619" s="3">
        <f>ABS(C1619-ROUND(C1619,0))</f>
        <v>0.41999999999825377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121876.9600000002</v>
      </c>
      <c r="D1620" s="2">
        <v>0</v>
      </c>
      <c r="E1620" s="2">
        <v>0</v>
      </c>
      <c r="F1620" s="2">
        <v>0</v>
      </c>
      <c r="G1620" s="3">
        <f t="shared" si="70"/>
        <v>4875.0784000000076</v>
      </c>
      <c r="H1620" s="3">
        <f t="shared" si="71"/>
        <v>3.9999999804422259E-2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121876.96</v>
      </c>
      <c r="D1680" s="2">
        <v>0</v>
      </c>
      <c r="E1680" s="2">
        <v>0</v>
      </c>
      <c r="F1680" s="2">
        <v>0</v>
      </c>
      <c r="G1680" s="3">
        <f t="shared" si="70"/>
        <v>12187.696000000002</v>
      </c>
      <c r="H1680" s="3">
        <f t="shared" si="71"/>
        <v>3.9999999993597157E-2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117617.25</v>
      </c>
      <c r="D1682" s="2">
        <v>0</v>
      </c>
      <c r="E1682" s="2">
        <v>0</v>
      </c>
      <c r="F1682" s="2">
        <v>0</v>
      </c>
      <c r="G1682" s="3">
        <f t="shared" si="70"/>
        <v>11996.959499999999</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4259.71</v>
      </c>
      <c r="D1685" s="14">
        <v>0</v>
      </c>
      <c r="E1685" s="14">
        <v>0</v>
      </c>
      <c r="F1685" s="14">
        <v>0</v>
      </c>
      <c r="G1685" s="15">
        <f t="shared" si="70"/>
        <v>447.26954999999998</v>
      </c>
      <c r="H1685" s="15">
        <f t="shared" si="71"/>
        <v>0.28999999999996362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718895.02000000014</v>
      </c>
      <c r="I17" s="275">
        <f>'PR-RAS'!E6</f>
        <v>777804.37</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800977.13000000012</v>
      </c>
      <c r="I18" s="275">
        <f>'PR-RAS'!E152</f>
        <v>768267.2</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103429.63</v>
      </c>
      <c r="I20" s="275">
        <f>'PR-RAS'!E650</f>
        <v>112591.40999999997</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123265.25</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121876.9600000002</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121876.96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8" zoomScaleNormal="100" workbookViewId="0">
      <selection activeCell="E159" sqref="E1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718895.02000000014</v>
      </c>
      <c r="E6" s="60">
        <f>E7+E43+E49+E82+E106+E125+E134+E140</f>
        <v>777804.37</v>
      </c>
      <c r="F6" s="45">
        <f t="shared" ref="F6:F132" si="0">IF(D6&lt;&gt;0,IF(E6/D6&gt;=100,"&gt;&gt;100",E6/D6*100),"-")</f>
        <v>108.1944301130365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666290.81000000006</v>
      </c>
      <c r="E49" s="60">
        <f>E50+E53+E58+E61+E64+E68+E71+E74+E77</f>
        <v>709057.48</v>
      </c>
      <c r="F49" s="45">
        <f t="shared" si="0"/>
        <v>106.41861922123763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666290.81000000006</v>
      </c>
      <c r="E68" s="60">
        <f t="shared" si="11"/>
        <v>709057.48</v>
      </c>
      <c r="F68" s="45">
        <f t="shared" si="0"/>
        <v>106.41861922123763</v>
      </c>
    </row>
    <row r="69" spans="1:6" ht="12.75" customHeight="1" x14ac:dyDescent="0.2">
      <c r="A69" s="63" t="s">
        <v>141</v>
      </c>
      <c r="B69" s="64" t="s">
        <v>142</v>
      </c>
      <c r="C69" s="247" t="s">
        <v>141</v>
      </c>
      <c r="D69" s="194">
        <v>654291.01</v>
      </c>
      <c r="E69" s="194">
        <v>709057.48</v>
      </c>
      <c r="F69" s="45">
        <f t="shared" si="0"/>
        <v>108.37035343034897</v>
      </c>
    </row>
    <row r="70" spans="1:6" ht="24" x14ac:dyDescent="0.2">
      <c r="A70" s="63" t="s">
        <v>143</v>
      </c>
      <c r="B70" s="64" t="s">
        <v>144</v>
      </c>
      <c r="C70" s="247" t="s">
        <v>143</v>
      </c>
      <c r="D70" s="194">
        <v>11999.8</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v>
      </c>
      <c r="E82" s="60">
        <f t="shared" si="15"/>
        <v>0</v>
      </c>
      <c r="F82" s="45">
        <f t="shared" si="0"/>
        <v>0</v>
      </c>
    </row>
    <row r="83" spans="1:6" ht="12.75" customHeight="1" x14ac:dyDescent="0.2">
      <c r="A83" s="63">
        <v>641</v>
      </c>
      <c r="B83" s="64" t="s">
        <v>169</v>
      </c>
      <c r="C83" s="247" t="s">
        <v>170</v>
      </c>
      <c r="D83" s="60">
        <f t="shared" ref="D83:E83" si="16">SUM(D84:D90)</f>
        <v>2.8</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2.8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14676.15</v>
      </c>
      <c r="E106" s="336">
        <f>E107+E112+E120+E124</f>
        <v>14773</v>
      </c>
      <c r="F106" s="71">
        <f t="shared" si="0"/>
        <v>100.659914214559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14676.15</v>
      </c>
      <c r="E112" s="60">
        <f t="shared" si="20"/>
        <v>14773</v>
      </c>
      <c r="F112" s="45">
        <f t="shared" si="0"/>
        <v>100.659914214559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14676.15</v>
      </c>
      <c r="E117" s="194">
        <v>14773</v>
      </c>
      <c r="F117" s="45">
        <f t="shared" si="0"/>
        <v>100.659914214559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309.39999999999998</v>
      </c>
      <c r="E125" s="60">
        <f t="shared" si="22"/>
        <v>0</v>
      </c>
      <c r="F125" s="45">
        <f t="shared" si="0"/>
        <v>0</v>
      </c>
    </row>
    <row r="126" spans="1:6" ht="12.75" customHeight="1" x14ac:dyDescent="0.2">
      <c r="A126" s="63">
        <v>661</v>
      </c>
      <c r="B126" s="65" t="s">
        <v>255</v>
      </c>
      <c r="C126" s="247" t="s">
        <v>256</v>
      </c>
      <c r="D126" s="60">
        <f t="shared" ref="D126:E126" si="23">SUM(D127:D128)</f>
        <v>9.4</v>
      </c>
      <c r="E126" s="60">
        <f t="shared" si="23"/>
        <v>0</v>
      </c>
      <c r="F126" s="45">
        <f t="shared" si="0"/>
        <v>0</v>
      </c>
    </row>
    <row r="127" spans="1:6" ht="12.75" customHeight="1" x14ac:dyDescent="0.2">
      <c r="A127" s="63">
        <v>6614</v>
      </c>
      <c r="B127" s="65" t="s">
        <v>257</v>
      </c>
      <c r="C127" s="247" t="s">
        <v>258</v>
      </c>
      <c r="D127" s="194">
        <v>9.4</v>
      </c>
      <c r="E127" s="194"/>
      <c r="F127" s="45">
        <f t="shared" si="0"/>
        <v>0</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300</v>
      </c>
      <c r="E129" s="60">
        <f t="shared" si="24"/>
        <v>0</v>
      </c>
      <c r="F129" s="45">
        <f t="shared" si="0"/>
        <v>0</v>
      </c>
    </row>
    <row r="130" spans="1:6" ht="12.75" customHeight="1" x14ac:dyDescent="0.2">
      <c r="A130" s="63">
        <v>6631</v>
      </c>
      <c r="B130" s="65" t="s">
        <v>263</v>
      </c>
      <c r="C130" s="247" t="s">
        <v>264</v>
      </c>
      <c r="D130" s="194">
        <v>300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37615.86</v>
      </c>
      <c r="E134" s="60">
        <f t="shared" si="25"/>
        <v>53973.89</v>
      </c>
      <c r="F134" s="45">
        <f t="shared" ref="F134:F229" si="26">IF(D134&lt;&gt;0,IF(E134/D134&gt;=100,"&gt;&gt;100",E134/D134*100),"-")</f>
        <v>143.48705572596239</v>
      </c>
    </row>
    <row r="135" spans="1:6" ht="24" x14ac:dyDescent="0.2">
      <c r="A135" s="63">
        <v>671</v>
      </c>
      <c r="B135" s="182" t="s">
        <v>273</v>
      </c>
      <c r="C135" s="247" t="s">
        <v>274</v>
      </c>
      <c r="D135" s="60">
        <f t="shared" ref="D135:E135" si="27">SUM(D136:D138)</f>
        <v>37615.86</v>
      </c>
      <c r="E135" s="60">
        <f t="shared" si="27"/>
        <v>53973.89</v>
      </c>
      <c r="F135" s="45">
        <f t="shared" si="26"/>
        <v>143.48705572596239</v>
      </c>
    </row>
    <row r="136" spans="1:6" ht="12.75" customHeight="1" x14ac:dyDescent="0.2">
      <c r="A136" s="63">
        <v>6711</v>
      </c>
      <c r="B136" s="65" t="s">
        <v>275</v>
      </c>
      <c r="C136" s="247" t="s">
        <v>276</v>
      </c>
      <c r="D136" s="194">
        <v>37615.86</v>
      </c>
      <c r="E136" s="194">
        <v>42536.54</v>
      </c>
      <c r="F136" s="45">
        <f t="shared" si="26"/>
        <v>113.0813970490107</v>
      </c>
    </row>
    <row r="137" spans="1:6" ht="24" x14ac:dyDescent="0.2">
      <c r="A137" s="63">
        <v>6712</v>
      </c>
      <c r="B137" s="182" t="s">
        <v>277</v>
      </c>
      <c r="C137" s="247" t="s">
        <v>278</v>
      </c>
      <c r="D137" s="194">
        <v>0</v>
      </c>
      <c r="E137" s="194">
        <v>11437.35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800977.13000000012</v>
      </c>
      <c r="E152" s="60">
        <f>E153+E164+E202+E221+E230+E262+E273</f>
        <v>768267.2</v>
      </c>
      <c r="F152" s="45">
        <f t="shared" si="26"/>
        <v>95.916246697330777</v>
      </c>
    </row>
    <row r="153" spans="1:6" ht="12.75" customHeight="1" x14ac:dyDescent="0.2">
      <c r="A153" s="63">
        <v>31</v>
      </c>
      <c r="B153" s="64" t="s">
        <v>308</v>
      </c>
      <c r="C153" s="247" t="s">
        <v>3</v>
      </c>
      <c r="D153" s="60">
        <f t="shared" ref="D153:E153" si="30">D154+D159+D160</f>
        <v>691313.52000000014</v>
      </c>
      <c r="E153" s="60">
        <f t="shared" si="30"/>
        <v>655205.23</v>
      </c>
      <c r="F153" s="45">
        <f t="shared" si="26"/>
        <v>94.776857539253655</v>
      </c>
    </row>
    <row r="154" spans="1:6" ht="12.75" customHeight="1" x14ac:dyDescent="0.2">
      <c r="A154" s="63">
        <v>311</v>
      </c>
      <c r="B154" s="64" t="s">
        <v>309</v>
      </c>
      <c r="C154" s="247" t="s">
        <v>310</v>
      </c>
      <c r="D154" s="60">
        <f t="shared" ref="D154:E154" si="31">SUM(D155:D158)</f>
        <v>573956.07000000007</v>
      </c>
      <c r="E154" s="60">
        <f t="shared" si="31"/>
        <v>542079.69000000006</v>
      </c>
      <c r="F154" s="45">
        <f t="shared" si="26"/>
        <v>94.446198643739407</v>
      </c>
    </row>
    <row r="155" spans="1:6" ht="12.75" customHeight="1" x14ac:dyDescent="0.2">
      <c r="A155" s="63">
        <v>3111</v>
      </c>
      <c r="B155" s="64" t="s">
        <v>311</v>
      </c>
      <c r="C155" s="247" t="s">
        <v>312</v>
      </c>
      <c r="D155" s="194">
        <v>537269.97</v>
      </c>
      <c r="E155" s="194">
        <v>507011.15</v>
      </c>
      <c r="F155" s="45">
        <f t="shared" si="26"/>
        <v>94.368041824485388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14814.04</v>
      </c>
      <c r="E157" s="194">
        <v>13624.19</v>
      </c>
      <c r="F157" s="45">
        <f t="shared" si="26"/>
        <v>91.968092431234155</v>
      </c>
    </row>
    <row r="158" spans="1:6" ht="12.75" customHeight="1" x14ac:dyDescent="0.2">
      <c r="A158" s="63">
        <v>3114</v>
      </c>
      <c r="B158" s="65" t="s">
        <v>317</v>
      </c>
      <c r="C158" s="247" t="s">
        <v>318</v>
      </c>
      <c r="D158" s="194">
        <v>21872.06</v>
      </c>
      <c r="E158" s="194">
        <v>21444.35</v>
      </c>
      <c r="F158" s="45">
        <f t="shared" si="26"/>
        <v>98.04449146536723</v>
      </c>
    </row>
    <row r="159" spans="1:6" ht="12.75" customHeight="1" x14ac:dyDescent="0.2">
      <c r="A159" s="63">
        <v>312</v>
      </c>
      <c r="B159" s="65" t="s">
        <v>319</v>
      </c>
      <c r="C159" s="247" t="s">
        <v>320</v>
      </c>
      <c r="D159" s="194">
        <v>22812.400000000001</v>
      </c>
      <c r="E159" s="194">
        <v>23656.32</v>
      </c>
      <c r="F159" s="45">
        <f t="shared" si="26"/>
        <v>103.6993915589767</v>
      </c>
    </row>
    <row r="160" spans="1:6" ht="12.75" customHeight="1" x14ac:dyDescent="0.2">
      <c r="A160" s="63">
        <v>313</v>
      </c>
      <c r="B160" s="65" t="s">
        <v>321</v>
      </c>
      <c r="C160" s="247" t="s">
        <v>322</v>
      </c>
      <c r="D160" s="60">
        <f t="shared" ref="D160:E160" si="32">SUM(D161:D163)</f>
        <v>94545.05</v>
      </c>
      <c r="E160" s="60">
        <f t="shared" si="32"/>
        <v>89469.22</v>
      </c>
      <c r="F160" s="45">
        <f t="shared" si="26"/>
        <v>94.631310682050511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94545.05</v>
      </c>
      <c r="E162" s="194">
        <v>89469.22</v>
      </c>
      <c r="F162" s="45">
        <f t="shared" si="26"/>
        <v>94.631310682050511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108440.35</v>
      </c>
      <c r="E164" s="60">
        <f>E165+E170+E178+E188+E189+E194</f>
        <v>112719.21</v>
      </c>
      <c r="F164" s="45">
        <f t="shared" si="26"/>
        <v>103.94581906089384</v>
      </c>
    </row>
    <row r="165" spans="1:6" ht="12.75" customHeight="1" x14ac:dyDescent="0.2">
      <c r="A165" s="63">
        <v>321</v>
      </c>
      <c r="B165" s="64" t="s">
        <v>331</v>
      </c>
      <c r="C165" s="247" t="s">
        <v>332</v>
      </c>
      <c r="D165" s="60">
        <f t="shared" ref="D165:E165" si="33">SUM(D166:D169)</f>
        <v>27619.83</v>
      </c>
      <c r="E165" s="60">
        <f t="shared" si="33"/>
        <v>25728.7</v>
      </c>
      <c r="F165" s="45">
        <f t="shared" si="26"/>
        <v>93.152999131421154</v>
      </c>
    </row>
    <row r="166" spans="1:6" ht="12.75" customHeight="1" x14ac:dyDescent="0.2">
      <c r="A166" s="63">
        <v>3211</v>
      </c>
      <c r="B166" s="64" t="s">
        <v>333</v>
      </c>
      <c r="C166" s="247" t="s">
        <v>334</v>
      </c>
      <c r="D166" s="194">
        <v>2948</v>
      </c>
      <c r="E166" s="194">
        <v>4511.7</v>
      </c>
      <c r="F166" s="45">
        <f t="shared" si="26"/>
        <v>153.0427408412483</v>
      </c>
    </row>
    <row r="167" spans="1:6" ht="12.75" customHeight="1" x14ac:dyDescent="0.2">
      <c r="A167" s="63">
        <v>3212</v>
      </c>
      <c r="B167" s="64" t="s">
        <v>335</v>
      </c>
      <c r="C167" s="247" t="s">
        <v>336</v>
      </c>
      <c r="D167" s="194">
        <v>22904.83</v>
      </c>
      <c r="E167" s="194">
        <v>21067</v>
      </c>
      <c r="F167" s="45">
        <f t="shared" si="26"/>
        <v>91.976233833649928</v>
      </c>
    </row>
    <row r="168" spans="1:6" ht="12.75" customHeight="1" x14ac:dyDescent="0.2">
      <c r="A168" s="63">
        <v>3213</v>
      </c>
      <c r="B168" s="64" t="s">
        <v>337</v>
      </c>
      <c r="C168" s="247" t="s">
        <v>338</v>
      </c>
      <c r="D168" s="194">
        <v>785</v>
      </c>
      <c r="E168" s="194">
        <v>150</v>
      </c>
      <c r="F168" s="45">
        <f t="shared" si="26"/>
        <v>19.108280254777071</v>
      </c>
    </row>
    <row r="169" spans="1:6" ht="12.75" customHeight="1" x14ac:dyDescent="0.2">
      <c r="A169" s="63">
        <v>3214</v>
      </c>
      <c r="B169" s="64" t="s">
        <v>339</v>
      </c>
      <c r="C169" s="247" t="s">
        <v>340</v>
      </c>
      <c r="D169" s="194">
        <v>982</v>
      </c>
      <c r="E169" s="194"/>
      <c r="F169" s="45">
        <f t="shared" si="26"/>
        <v>0</v>
      </c>
    </row>
    <row r="170" spans="1:6" ht="12.75" customHeight="1" x14ac:dyDescent="0.2">
      <c r="A170" s="63">
        <v>322</v>
      </c>
      <c r="B170" s="64" t="s">
        <v>341</v>
      </c>
      <c r="C170" s="247" t="s">
        <v>342</v>
      </c>
      <c r="D170" s="60">
        <f t="shared" ref="D170:E170" si="34">SUM(D171:D177)</f>
        <v>48193.420000000006</v>
      </c>
      <c r="E170" s="60">
        <f t="shared" si="34"/>
        <v>54547.71</v>
      </c>
      <c r="F170" s="45">
        <f t="shared" si="26"/>
        <v>113.18497421432218</v>
      </c>
    </row>
    <row r="171" spans="1:6" ht="12.75" customHeight="1" x14ac:dyDescent="0.2">
      <c r="A171" s="63">
        <v>3221</v>
      </c>
      <c r="B171" s="64" t="s">
        <v>343</v>
      </c>
      <c r="C171" s="247" t="s">
        <v>344</v>
      </c>
      <c r="D171" s="194">
        <v>8749.7999999999993</v>
      </c>
      <c r="E171" s="194">
        <v>13669.49</v>
      </c>
      <c r="F171" s="45">
        <f t="shared" si="26"/>
        <v>156.22631374431418</v>
      </c>
    </row>
    <row r="172" spans="1:6" ht="12.75" customHeight="1" x14ac:dyDescent="0.2">
      <c r="A172" s="63">
        <v>3222</v>
      </c>
      <c r="B172" s="64" t="s">
        <v>345</v>
      </c>
      <c r="C172" s="247" t="s">
        <v>346</v>
      </c>
      <c r="D172" s="194">
        <v>28583.42</v>
      </c>
      <c r="E172" s="194">
        <v>27692.16</v>
      </c>
      <c r="F172" s="45">
        <f t="shared" si="26"/>
        <v>96.881898667129406</v>
      </c>
    </row>
    <row r="173" spans="1:6" ht="12.75" customHeight="1" x14ac:dyDescent="0.2">
      <c r="A173" s="63">
        <v>3223</v>
      </c>
      <c r="B173" s="65" t="s">
        <v>347</v>
      </c>
      <c r="C173" s="247" t="s">
        <v>348</v>
      </c>
      <c r="D173" s="194">
        <v>10442.07</v>
      </c>
      <c r="E173" s="194">
        <v>11709.99</v>
      </c>
      <c r="F173" s="45">
        <f t="shared" si="26"/>
        <v>112.14242003740638</v>
      </c>
    </row>
    <row r="174" spans="1:6" ht="12.75" customHeight="1" x14ac:dyDescent="0.2">
      <c r="A174" s="63">
        <v>3224</v>
      </c>
      <c r="B174" s="65" t="s">
        <v>349</v>
      </c>
      <c r="C174" s="247" t="s">
        <v>350</v>
      </c>
      <c r="D174" s="194">
        <v>176.83</v>
      </c>
      <c r="E174" s="194">
        <v>588.11</v>
      </c>
      <c r="F174" s="45">
        <f t="shared" si="26"/>
        <v>332.58496861392297</v>
      </c>
    </row>
    <row r="175" spans="1:6" ht="12.75" customHeight="1" x14ac:dyDescent="0.2">
      <c r="A175" s="63">
        <v>3225</v>
      </c>
      <c r="B175" s="65" t="s">
        <v>351</v>
      </c>
      <c r="C175" s="247" t="s">
        <v>352</v>
      </c>
      <c r="D175" s="194">
        <v>241.3</v>
      </c>
      <c r="E175" s="194">
        <v>887.96</v>
      </c>
      <c r="F175" s="45">
        <f t="shared" si="26"/>
        <v>367.99005387484459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27297.439999999999</v>
      </c>
      <c r="E178" s="60">
        <f t="shared" si="35"/>
        <v>18142.8</v>
      </c>
      <c r="F178" s="45">
        <f t="shared" si="26"/>
        <v>66.463375320176539</v>
      </c>
    </row>
    <row r="179" spans="1:6" ht="12.75" customHeight="1" x14ac:dyDescent="0.2">
      <c r="A179" s="63">
        <v>3231</v>
      </c>
      <c r="B179" s="65" t="s">
        <v>359</v>
      </c>
      <c r="C179" s="247" t="s">
        <v>360</v>
      </c>
      <c r="D179" s="194">
        <v>777.41</v>
      </c>
      <c r="E179" s="194">
        <v>686.63</v>
      </c>
      <c r="F179" s="45">
        <f t="shared" si="26"/>
        <v>88.322764049857867</v>
      </c>
    </row>
    <row r="180" spans="1:6" ht="12.75" customHeight="1" x14ac:dyDescent="0.2">
      <c r="A180" s="63">
        <v>3232</v>
      </c>
      <c r="B180" s="65" t="s">
        <v>361</v>
      </c>
      <c r="C180" s="247" t="s">
        <v>362</v>
      </c>
      <c r="D180" s="194">
        <v>4368.41</v>
      </c>
      <c r="E180" s="194">
        <v>1800.25</v>
      </c>
      <c r="F180" s="45">
        <f t="shared" si="26"/>
        <v>41.210646436575324</v>
      </c>
    </row>
    <row r="181" spans="1:6" ht="12.75" customHeight="1" x14ac:dyDescent="0.2">
      <c r="A181" s="63">
        <v>3233</v>
      </c>
      <c r="B181" s="65" t="s">
        <v>363</v>
      </c>
      <c r="C181" s="247" t="s">
        <v>364</v>
      </c>
      <c r="D181" s="194">
        <v>720</v>
      </c>
      <c r="E181" s="194"/>
      <c r="F181" s="45">
        <f t="shared" si="26"/>
        <v>0</v>
      </c>
    </row>
    <row r="182" spans="1:6" ht="12.75" customHeight="1" x14ac:dyDescent="0.2">
      <c r="A182" s="63">
        <v>3234</v>
      </c>
      <c r="B182" s="65" t="s">
        <v>365</v>
      </c>
      <c r="C182" s="247" t="s">
        <v>366</v>
      </c>
      <c r="D182" s="194">
        <v>4188.6400000000003</v>
      </c>
      <c r="E182" s="194">
        <v>4528.57</v>
      </c>
      <c r="F182" s="45">
        <f t="shared" si="26"/>
        <v>108.11552198326902</v>
      </c>
    </row>
    <row r="183" spans="1:6" ht="12.75" customHeight="1" x14ac:dyDescent="0.2">
      <c r="A183" s="63">
        <v>3235</v>
      </c>
      <c r="B183" s="64" t="s">
        <v>367</v>
      </c>
      <c r="C183" s="247" t="s">
        <v>368</v>
      </c>
      <c r="D183" s="194">
        <v>1138.74</v>
      </c>
      <c r="E183" s="194">
        <v>1111.19</v>
      </c>
      <c r="F183" s="45">
        <f t="shared" si="26"/>
        <v>97.580659325219116</v>
      </c>
    </row>
    <row r="184" spans="1:6" ht="12.75" customHeight="1" x14ac:dyDescent="0.2">
      <c r="A184" s="63">
        <v>3236</v>
      </c>
      <c r="B184" s="64" t="s">
        <v>369</v>
      </c>
      <c r="C184" s="247" t="s">
        <v>370</v>
      </c>
      <c r="D184" s="194">
        <v>713.53</v>
      </c>
      <c r="E184" s="194">
        <v>627.73</v>
      </c>
      <c r="F184" s="45">
        <f t="shared" si="26"/>
        <v>87.975277843958906</v>
      </c>
    </row>
    <row r="185" spans="1:6" ht="12.75" customHeight="1" x14ac:dyDescent="0.2">
      <c r="A185" s="63">
        <v>3237</v>
      </c>
      <c r="B185" s="64" t="s">
        <v>371</v>
      </c>
      <c r="C185" s="247" t="s">
        <v>372</v>
      </c>
      <c r="D185" s="194">
        <v>1967.4</v>
      </c>
      <c r="E185" s="194">
        <v>3094.13</v>
      </c>
      <c r="F185" s="45">
        <f t="shared" si="26"/>
        <v>157.27000101657009</v>
      </c>
    </row>
    <row r="186" spans="1:6" ht="12.75" customHeight="1" x14ac:dyDescent="0.2">
      <c r="A186" s="63">
        <v>3238</v>
      </c>
      <c r="B186" s="64" t="s">
        <v>373</v>
      </c>
      <c r="C186" s="247" t="s">
        <v>374</v>
      </c>
      <c r="D186" s="194">
        <v>1427.5</v>
      </c>
      <c r="E186" s="194">
        <v>1867.5</v>
      </c>
      <c r="F186" s="45">
        <f t="shared" si="26"/>
        <v>130.8231173380035</v>
      </c>
    </row>
    <row r="187" spans="1:6" ht="12.75" customHeight="1" x14ac:dyDescent="0.2">
      <c r="A187" s="63">
        <v>3239</v>
      </c>
      <c r="B187" s="64" t="s">
        <v>375</v>
      </c>
      <c r="C187" s="247" t="s">
        <v>376</v>
      </c>
      <c r="D187" s="194">
        <v>11995.81</v>
      </c>
      <c r="E187" s="194">
        <v>4426.8</v>
      </c>
      <c r="F187" s="45">
        <f t="shared" si="26"/>
        <v>36.902885257435727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5329.66</v>
      </c>
      <c r="E194" s="60">
        <f t="shared" si="36"/>
        <v>14300</v>
      </c>
      <c r="F194" s="45">
        <f t="shared" si="26"/>
        <v>268.3097983736298</v>
      </c>
    </row>
    <row r="195" spans="1:6" ht="12.75" customHeight="1" x14ac:dyDescent="0.2">
      <c r="A195" s="63">
        <v>3291</v>
      </c>
      <c r="B195" s="183" t="s">
        <v>391</v>
      </c>
      <c r="C195" s="247" t="s">
        <v>392</v>
      </c>
      <c r="D195" s="194">
        <v>0</v>
      </c>
      <c r="E195" s="194">
        <v>280</v>
      </c>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1295.3</v>
      </c>
      <c r="E199" s="194">
        <v>1260</v>
      </c>
      <c r="F199" s="45">
        <f t="shared" si="26"/>
        <v>97.27476260325794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3884.36</v>
      </c>
      <c r="E201" s="194">
        <v>12595</v>
      </c>
      <c r="F201" s="45">
        <f t="shared" si="26"/>
        <v>324.24903973885012</v>
      </c>
    </row>
    <row r="202" spans="1:6" ht="12.75" customHeight="1" x14ac:dyDescent="0.2">
      <c r="A202" s="63">
        <v>34</v>
      </c>
      <c r="B202" s="183" t="s">
        <v>405</v>
      </c>
      <c r="C202" s="247" t="s">
        <v>406</v>
      </c>
      <c r="D202" s="60">
        <f t="shared" ref="D202:E202" si="37">D203+D208+D216</f>
        <v>573.26</v>
      </c>
      <c r="E202" s="60">
        <f t="shared" si="37"/>
        <v>132.76</v>
      </c>
      <c r="F202" s="45">
        <f t="shared" si="26"/>
        <v>23.1587761225273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573.26</v>
      </c>
      <c r="E216" s="60">
        <f t="shared" si="40"/>
        <v>132.76</v>
      </c>
      <c r="F216" s="45">
        <f t="shared" si="26"/>
        <v>23.1587761225273</v>
      </c>
    </row>
    <row r="217" spans="1:6" ht="12.75" customHeight="1" x14ac:dyDescent="0.2">
      <c r="A217" s="63">
        <v>3431</v>
      </c>
      <c r="B217" s="182" t="s">
        <v>435</v>
      </c>
      <c r="C217" s="247" t="s">
        <v>436</v>
      </c>
      <c r="D217" s="194">
        <v>398.62</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5.36</v>
      </c>
      <c r="E219" s="194"/>
      <c r="F219" s="45">
        <f t="shared" si="26"/>
        <v>0</v>
      </c>
    </row>
    <row r="220" spans="1:6" ht="12.75" customHeight="1" x14ac:dyDescent="0.2">
      <c r="A220" s="63">
        <v>3434</v>
      </c>
      <c r="B220" s="65" t="s">
        <v>441</v>
      </c>
      <c r="C220" s="247" t="s">
        <v>442</v>
      </c>
      <c r="D220" s="194">
        <v>169.28</v>
      </c>
      <c r="E220" s="194">
        <v>132.76</v>
      </c>
      <c r="F220" s="45">
        <f t="shared" si="26"/>
        <v>78.426275992438548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650</v>
      </c>
      <c r="E273" s="60">
        <f t="shared" si="60"/>
        <v>210</v>
      </c>
      <c r="F273" s="45">
        <f t="shared" ref="F273:F277" si="61">IF(D273&lt;&gt;0,IF(E273/D273&gt;=100,"&gt;&gt;100",E273/D273*100),"-")</f>
        <v>32.307692307692307</v>
      </c>
    </row>
    <row r="274" spans="1:6" ht="12.75" customHeight="1" x14ac:dyDescent="0.2">
      <c r="A274" s="63">
        <v>381</v>
      </c>
      <c r="B274" s="64" t="s">
        <v>540</v>
      </c>
      <c r="C274" s="247" t="s">
        <v>541</v>
      </c>
      <c r="D274" s="60">
        <f t="shared" ref="D274:E274" si="62">SUM(D275:D277)</f>
        <v>650</v>
      </c>
      <c r="E274" s="60">
        <f t="shared" si="62"/>
        <v>210</v>
      </c>
      <c r="F274" s="45">
        <f t="shared" si="61"/>
        <v>32.307692307692307</v>
      </c>
    </row>
    <row r="275" spans="1:6" ht="12.75" customHeight="1" x14ac:dyDescent="0.2">
      <c r="A275" s="63">
        <v>3811</v>
      </c>
      <c r="B275" s="64" t="s">
        <v>542</v>
      </c>
      <c r="C275" s="247" t="s">
        <v>543</v>
      </c>
      <c r="D275" s="194">
        <v>650</v>
      </c>
      <c r="E275" s="194">
        <v>210</v>
      </c>
      <c r="F275" s="45">
        <f t="shared" si="61"/>
        <v>32.307692307692307</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800977.13000000012</v>
      </c>
      <c r="E299" s="60">
        <f>E152-E297+E298</f>
        <v>768267.2</v>
      </c>
      <c r="F299" s="45">
        <f t="shared" si="68"/>
        <v>95.916246697330777</v>
      </c>
    </row>
    <row r="300" spans="1:6" ht="12.75" customHeight="1" x14ac:dyDescent="0.2">
      <c r="A300" s="63" t="s">
        <v>581</v>
      </c>
      <c r="B300" s="64" t="s">
        <v>592</v>
      </c>
      <c r="C300" s="247" t="s">
        <v>593</v>
      </c>
      <c r="D300" s="60">
        <f>IF(D6&gt;=D299,D6-D299,0)</f>
        <v>0</v>
      </c>
      <c r="E300" s="60">
        <f>IF(E6&gt;=E299,E6-E299,0)</f>
        <v>9537.1700000000419</v>
      </c>
      <c r="F300" s="45" t="str">
        <f t="shared" si="68"/>
        <v>-</v>
      </c>
    </row>
    <row r="301" spans="1:6" ht="12.75" customHeight="1" x14ac:dyDescent="0.2">
      <c r="A301" s="63" t="s">
        <v>581</v>
      </c>
      <c r="B301" s="64" t="s">
        <v>594</v>
      </c>
      <c r="C301" s="247" t="s">
        <v>595</v>
      </c>
      <c r="D301" s="60">
        <f>IF(D299&gt;=D6,D299-D6,0)</f>
        <v>82082.109999999986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107808.57</v>
      </c>
      <c r="F303" s="45" t="str">
        <f t="shared" si="68"/>
        <v>-</v>
      </c>
    </row>
    <row r="304" spans="1:6" ht="12.75" customHeight="1" x14ac:dyDescent="0.2">
      <c r="A304" s="63">
        <v>96</v>
      </c>
      <c r="B304" s="220" t="s">
        <v>600</v>
      </c>
      <c r="C304" s="247" t="s">
        <v>601</v>
      </c>
      <c r="D304" s="194">
        <v>0</v>
      </c>
      <c r="E304" s="194">
        <v>106598.9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21347.52</v>
      </c>
      <c r="E360" s="60">
        <f t="shared" si="86"/>
        <v>14320.01</v>
      </c>
      <c r="F360" s="45">
        <f t="shared" si="72"/>
        <v>67.080438383474998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21347.52</v>
      </c>
      <c r="E373" s="60">
        <f t="shared" si="90"/>
        <v>2882.66</v>
      </c>
      <c r="F373" s="45">
        <f t="shared" si="72"/>
        <v>13.503488929861639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20887.600000000002</v>
      </c>
      <c r="E379" s="60">
        <f t="shared" si="92"/>
        <v>2605.92</v>
      </c>
      <c r="F379" s="45">
        <f t="shared" si="72"/>
        <v>12.475918726900169</v>
      </c>
    </row>
    <row r="380" spans="1:6" ht="12.75" customHeight="1" x14ac:dyDescent="0.2">
      <c r="A380" s="63">
        <v>4221</v>
      </c>
      <c r="B380" s="64" t="s">
        <v>647</v>
      </c>
      <c r="C380" s="247" t="s">
        <v>739</v>
      </c>
      <c r="D380" s="194">
        <v>12846.48</v>
      </c>
      <c r="E380" s="194">
        <v>913.72</v>
      </c>
      <c r="F380" s="45">
        <f t="shared" si="72"/>
        <v>7.1126098355347152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6004.59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580.13</v>
      </c>
      <c r="E384" s="192"/>
      <c r="F384" s="71">
        <f t="shared" si="72"/>
        <v>0</v>
      </c>
    </row>
    <row r="385" spans="1:6" ht="12.75" customHeight="1" x14ac:dyDescent="0.2">
      <c r="A385" s="63">
        <v>4226</v>
      </c>
      <c r="B385" s="64" t="s">
        <v>657</v>
      </c>
      <c r="C385" s="247" t="s">
        <v>745</v>
      </c>
      <c r="D385" s="194">
        <v>1456.4</v>
      </c>
      <c r="E385" s="194">
        <v>1692.2</v>
      </c>
      <c r="F385" s="45">
        <f t="shared" si="72"/>
        <v>116.19060697610546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459.92</v>
      </c>
      <c r="E393" s="60">
        <f t="shared" si="94"/>
        <v>276.74</v>
      </c>
      <c r="F393" s="45">
        <f t="shared" si="72"/>
        <v>60.171334145068712</v>
      </c>
    </row>
    <row r="394" spans="1:6" ht="12.75" customHeight="1" x14ac:dyDescent="0.2">
      <c r="A394" s="63">
        <v>4241</v>
      </c>
      <c r="B394" s="64" t="s">
        <v>756</v>
      </c>
      <c r="C394" s="247" t="s">
        <v>757</v>
      </c>
      <c r="D394" s="194">
        <v>459.92</v>
      </c>
      <c r="E394" s="194">
        <v>276.74</v>
      </c>
      <c r="F394" s="45">
        <f t="shared" si="72"/>
        <v>60.171334145068712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11437.35</v>
      </c>
      <c r="F412" s="45" t="str">
        <f t="shared" si="72"/>
        <v>-</v>
      </c>
    </row>
    <row r="413" spans="1:6" ht="12.75" customHeight="1" x14ac:dyDescent="0.2">
      <c r="A413" s="63">
        <v>451</v>
      </c>
      <c r="B413" s="64" t="s">
        <v>784</v>
      </c>
      <c r="C413" s="247" t="s">
        <v>785</v>
      </c>
      <c r="D413" s="194">
        <v>0</v>
      </c>
      <c r="E413" s="194">
        <v>11437.35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21347.52</v>
      </c>
      <c r="E418" s="60">
        <f t="shared" si="102"/>
        <v>14320.01</v>
      </c>
      <c r="F418" s="45">
        <f t="shared" si="72"/>
        <v>67.080438383474998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718895.02000000014</v>
      </c>
      <c r="E422" s="60">
        <f>E6+E308</f>
        <v>777804.37</v>
      </c>
      <c r="F422" s="45">
        <f t="shared" si="72"/>
        <v>108.1944301130365</v>
      </c>
    </row>
    <row r="423" spans="1:6" ht="12.75" customHeight="1" x14ac:dyDescent="0.2">
      <c r="A423" s="63" t="s">
        <v>581</v>
      </c>
      <c r="B423" s="64" t="s">
        <v>804</v>
      </c>
      <c r="C423" s="247" t="s">
        <v>805</v>
      </c>
      <c r="D423" s="60">
        <f t="shared" ref="D423:E423" si="103">D299+D360</f>
        <v>822324.65000000014</v>
      </c>
      <c r="E423" s="60">
        <f t="shared" si="103"/>
        <v>782587.21</v>
      </c>
      <c r="F423" s="45">
        <f t="shared" si="72"/>
        <v>95.167670092341254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103429.63</v>
      </c>
      <c r="E425" s="60">
        <f t="shared" si="105"/>
        <v>4782.8399999999674</v>
      </c>
      <c r="F425" s="45">
        <f t="shared" si="72"/>
        <v>4.6242454894211331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107808.57</v>
      </c>
      <c r="F427" s="45" t="str">
        <f t="shared" si="72"/>
        <v>-</v>
      </c>
    </row>
    <row r="428" spans="1:6" ht="24" x14ac:dyDescent="0.2">
      <c r="A428" s="249" t="s">
        <v>815</v>
      </c>
      <c r="B428" s="243" t="s">
        <v>816</v>
      </c>
      <c r="C428" s="250" t="s">
        <v>817</v>
      </c>
      <c r="D428" s="81">
        <f t="shared" ref="D428:E428" si="108">D304+D421</f>
        <v>0</v>
      </c>
      <c r="E428" s="81">
        <f t="shared" si="108"/>
        <v>106598.9</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718895.02000000014</v>
      </c>
      <c r="E643" s="60">
        <f>E422+E430</f>
        <v>777804.37</v>
      </c>
      <c r="F643" s="45">
        <f t="shared" si="109"/>
        <v>108.1944301130365</v>
      </c>
    </row>
    <row r="644" spans="1:6" ht="12.75" customHeight="1" x14ac:dyDescent="0.2">
      <c r="A644" s="63" t="s">
        <v>581</v>
      </c>
      <c r="B644" s="64" t="s">
        <v>1237</v>
      </c>
      <c r="C644" s="247" t="s">
        <v>1238</v>
      </c>
      <c r="D644" s="60">
        <f>D423+D535</f>
        <v>822324.65000000014</v>
      </c>
      <c r="E644" s="60">
        <f>E423+E535</f>
        <v>782587.21</v>
      </c>
      <c r="F644" s="45">
        <f t="shared" si="109"/>
        <v>95.167670092341254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103429.63</v>
      </c>
      <c r="E646" s="60">
        <f t="shared" si="164"/>
        <v>4782.8399999999674</v>
      </c>
      <c r="F646" s="45">
        <f t="shared" si="109"/>
        <v>4.6242454894211331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107808.57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103429.63</v>
      </c>
      <c r="E650" s="60">
        <f t="shared" si="166"/>
        <v>112591.40999999997</v>
      </c>
      <c r="F650" s="45">
        <f t="shared" si="109"/>
        <v>108.85798392588273</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25815.83</v>
      </c>
      <c r="E653" s="194"/>
      <c r="F653" s="45">
        <f t="shared" ref="F653:F740" si="167">IF(D653&lt;&gt;0,IF(E653/D653&gt;=100,"&gt;&gt;100",E653/D653*100),"-")</f>
        <v>0</v>
      </c>
    </row>
    <row r="654" spans="1:6" ht="12.75" customHeight="1" x14ac:dyDescent="0.2">
      <c r="A654" s="63" t="s">
        <v>1256</v>
      </c>
      <c r="B654" s="64" t="s">
        <v>1257</v>
      </c>
      <c r="C654" s="247" t="s">
        <v>1256</v>
      </c>
      <c r="D654" s="194">
        <v>123318.5</v>
      </c>
      <c r="E654" s="194"/>
      <c r="F654" s="45">
        <f t="shared" si="167"/>
        <v>0</v>
      </c>
    </row>
    <row r="655" spans="1:6" ht="12.75" customHeight="1" x14ac:dyDescent="0.2">
      <c r="A655" s="63" t="s">
        <v>1258</v>
      </c>
      <c r="B655" s="64" t="s">
        <v>1259</v>
      </c>
      <c r="C655" s="247" t="s">
        <v>1258</v>
      </c>
      <c r="D655" s="194">
        <v>149134.32999999999</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49</v>
      </c>
      <c r="F658" s="45">
        <f t="shared" si="167"/>
        <v>106.5217391304348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46</v>
      </c>
      <c r="E660" s="253">
        <v>49</v>
      </c>
      <c r="F660" s="45">
        <f t="shared" si="167"/>
        <v>106.5217391304348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654291.01</v>
      </c>
      <c r="E683" s="192">
        <v>707607.48</v>
      </c>
      <c r="F683" s="71">
        <f t="shared" si="167"/>
        <v>108.14873950354291</v>
      </c>
    </row>
    <row r="684" spans="1:6" ht="24" x14ac:dyDescent="0.2">
      <c r="A684" s="70">
        <v>63613</v>
      </c>
      <c r="B684" s="182" t="s">
        <v>1317</v>
      </c>
      <c r="C684" s="278" t="s">
        <v>1318</v>
      </c>
      <c r="D684" s="192">
        <v>0</v>
      </c>
      <c r="E684" s="192">
        <v>1450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11999.8</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22904.83</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159.27000000000001</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334.44</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1164</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123265.25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812238.3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772929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660563.39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112024.51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131.1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210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14320.01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24989.29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813626.58999999985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777540.79999999993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664766.32999999996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112433.37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131.1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210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15356.21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20729.580000000002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121876.9600000002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121876.96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117617.25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4259.71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4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10</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13713</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 </cp:lastModifiedBy>
  <cp:lastPrinted>2026-04-27T14:12:53Z</cp:lastPrinted>
  <dcterms:created xsi:type="dcterms:W3CDTF">2022-04-01T05:14:30Z</dcterms:created>
  <dcterms:modified xsi:type="dcterms:W3CDTF">2026-07-10T06:24:50Z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